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6588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'CBS'!$A$1:$H$69</definedName>
    <definedName name="_xlnm.Print_Area" localSheetId="0">'CIS'!$A$1:$E$61</definedName>
    <definedName name="_xlnm.Print_Area" localSheetId="2">'CSCE'!$A$1:$I$43</definedName>
    <definedName name="_xlnm.Print_Area" localSheetId="4">'NTIFR'!$A$1:$J$278</definedName>
    <definedName name="_xlnm.Print_Area" localSheetId="3">'SUM CCF'!$A$1:$D$77</definedName>
    <definedName name="Print_Area_MI" localSheetId="1">'CBS'!$A$1:$I$67</definedName>
    <definedName name="Print_Area_MI">#REF!</definedName>
  </definedNames>
  <calcPr fullCalcOnLoad="1"/>
</workbook>
</file>

<file path=xl/comments5.xml><?xml version="1.0" encoding="utf-8"?>
<comments xmlns="http://schemas.openxmlformats.org/spreadsheetml/2006/main">
  <authors>
    <author>Khawli</author>
  </authors>
  <commentList>
    <comment ref="C104" authorId="0">
      <text>
        <r>
          <rPr>
            <b/>
            <sz val="8"/>
            <rFont val="Tahoma"/>
            <family val="2"/>
          </rPr>
          <t>local sales to sedi intan</t>
        </r>
      </text>
    </comment>
  </commentList>
</comments>
</file>

<file path=xl/sharedStrings.xml><?xml version="1.0" encoding="utf-8"?>
<sst xmlns="http://schemas.openxmlformats.org/spreadsheetml/2006/main" count="508" uniqueCount="370">
  <si>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</si>
  <si>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</si>
  <si>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</si>
  <si>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</si>
  <si>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</si>
  <si>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</si>
  <si>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</si>
  <si>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</si>
  <si>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</si>
  <si>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</si>
  <si>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</si>
  <si>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</si>
  <si>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</si>
  <si>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</si>
  <si>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</si>
  <si>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</si>
  <si>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</si>
  <si>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</si>
  <si>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</si>
  <si>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</si>
  <si>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</si>
  <si>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</si>
  <si>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</si>
  <si>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</si>
  <si>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</si>
  <si>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</si>
  <si>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</si>
  <si>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</si>
  <si>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</si>
  <si>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</si>
  <si>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</si>
  <si>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</si>
  <si>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</si>
  <si>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</si>
  <si>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</si>
  <si>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</si>
  <si>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</si>
  <si>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</si>
  <si>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</si>
  <si>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</si>
  <si>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</si>
  <si>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</si>
  <si>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</si>
  <si>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</si>
  <si>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</si>
  <si>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</si>
  <si>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</si>
  <si>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</si>
  <si>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</si>
  <si>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</si>
  <si>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</si>
  <si>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</si>
  <si>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</si>
  <si>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</si>
  <si>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</si>
  <si>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</si>
  <si>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</si>
  <si>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</si>
  <si>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</si>
  <si>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</si>
  <si>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</si>
  <si>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</si>
  <si>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</si>
  <si>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</si>
  <si>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</si>
  <si>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</si>
  <si>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</si>
  <si>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</si>
  <si>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</si>
  <si>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</si>
  <si>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</si>
  <si>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</si>
  <si>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</si>
  <si>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</si>
  <si>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</si>
  <si>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</si>
  <si>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</si>
  <si>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</si>
  <si>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</si>
  <si>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</si>
  <si>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</si>
  <si>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</si>
  <si>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</si>
  <si>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</si>
  <si>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</si>
  <si>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</si>
  <si>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</si>
  <si>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</si>
  <si>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</si>
  <si>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</si>
  <si>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</si>
  <si>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</si>
  <si>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</si>
  <si>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</si>
  <si>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</si>
  <si>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</si>
  <si>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</si>
  <si>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</si>
  <si>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</si>
  <si>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</si>
  <si>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</si>
  <si>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</si>
  <si>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</si>
  <si>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</si>
  <si>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</si>
  <si>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</si>
  <si>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</si>
  <si>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</si>
  <si>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</si>
  <si>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</si>
  <si>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</si>
  <si>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</si>
  <si>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</si>
  <si>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</si>
  <si>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</si>
  <si>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</si>
  <si>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</si>
  <si>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</si>
  <si>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</si>
  <si>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</si>
  <si>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</si>
  <si>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</si>
  <si>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</si>
  <si>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</si>
  <si>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</si>
  <si>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</si>
  <si>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</si>
  <si>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</si>
  <si>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</si>
  <si>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</si>
  <si>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</si>
  <si>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</si>
  <si>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</si>
  <si>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</si>
  <si>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</si>
  <si>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</si>
  <si>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</si>
  <si>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</si>
  <si>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</si>
  <si>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</si>
  <si>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</si>
  <si>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</si>
  <si>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</si>
  <si>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</si>
  <si>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</si>
  <si>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</si>
  <si>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</si>
  <si>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</si>
  <si>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</si>
  <si>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</si>
  <si>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</si>
  <si>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</si>
  <si>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</si>
  <si>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</si>
  <si>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</si>
  <si>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</si>
  <si>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</si>
  <si>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</si>
  <si>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</si>
  <si>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</si>
  <si>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</si>
  <si>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</si>
  <si>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</si>
  <si>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</si>
  <si>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</si>
  <si>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</si>
  <si>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</si>
  <si>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</si>
  <si>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</si>
  <si>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</si>
  <si>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</si>
  <si>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</si>
  <si>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</si>
  <si>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</si>
  <si>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</si>
  <si>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</si>
  <si>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</si>
  <si>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</si>
  <si>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</si>
  <si>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</si>
  <si>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</si>
  <si>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</si>
  <si>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</si>
  <si>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</si>
  <si>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</si>
  <si>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</si>
  <si>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</si>
  <si>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</si>
  <si>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Discontinued operation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</si>
  <si>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</si>
  <si>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</si>
  <si>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</si>
  <si>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</si>
  <si>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</si>
  <si>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</si>
  <si>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</si>
  <si>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</si>
  <si>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</si>
  <si>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</si>
  <si>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</si>
  <si>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</si>
  <si>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</si>
  <si>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</si>
  <si>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</si>
  <si>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</si>
  <si>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</si>
  <si>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</si>
  <si>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</si>
  <si>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</si>
  <si>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</si>
  <si>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</si>
  <si>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</si>
  <si>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</si>
  <si>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INDIVIDUAL QUARTER</t>
  </si>
  <si>
    <t>CUMULATIVE QUARTER</t>
  </si>
  <si>
    <t>Foreign currency translation</t>
  </si>
  <si>
    <t>Realisation of reserve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</si>
  <si>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</si>
  <si>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</si>
  <si>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</si>
  <si>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</si>
  <si>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</si>
  <si>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Profit before tax</t>
  </si>
  <si>
    <t>Tax</t>
  </si>
  <si>
    <t>Deferred tax</t>
  </si>
  <si>
    <t>Unsecured:</t>
  </si>
  <si>
    <t>A4</t>
  </si>
  <si>
    <t xml:space="preserve">  in equity</t>
  </si>
  <si>
    <t>Profit/(loss) from operations</t>
  </si>
  <si>
    <t>Adjusted weighted average no of shares in issue and</t>
  </si>
  <si>
    <t xml:space="preserve">  issuable ('000)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</si>
  <si>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</si>
  <si>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</si>
  <si>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</si>
  <si>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</si>
  <si>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</si>
  <si>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A12</t>
  </si>
  <si>
    <t>Unusual items</t>
  </si>
  <si>
    <t>The valuations of land and buildings (under property, plant and equipment) have been brought forward without amendments</t>
  </si>
  <si>
    <t>At 1 July 2008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</si>
  <si>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</si>
  <si>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</si>
  <si>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</si>
  <si>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</si>
  <si>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</si>
  <si>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</si>
  <si>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</si>
  <si>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</si>
  <si>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</si>
  <si>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</si>
  <si>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</si>
  <si>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</si>
  <si>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</si>
  <si>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</si>
  <si>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</si>
  <si>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</si>
  <si>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</si>
  <si>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Share of results of jointly </t>
  </si>
  <si>
    <t xml:space="preserve">  controlled entities</t>
  </si>
  <si>
    <t>30 June 2009</t>
  </si>
  <si>
    <t>Deferred income</t>
  </si>
  <si>
    <t>At 1 July 2009</t>
  </si>
  <si>
    <t xml:space="preserve">Net income/(expense) recognised directly </t>
  </si>
  <si>
    <t>Total recognised income and expense</t>
  </si>
  <si>
    <t xml:space="preserve">financial statements for the financial year ended 30 June 2009 and the accompanying notes attached </t>
  </si>
  <si>
    <t>ended 30 June 2009 and the accompanying notes attached to the interim financial statements.</t>
  </si>
  <si>
    <t xml:space="preserve">statements for the financial year ended 30 June 2009 and the accompanying notes attached to the </t>
  </si>
  <si>
    <t>financial statements for the financial year ended 30 June 2009 and the accompanying notes</t>
  </si>
  <si>
    <t>ended 30 June 2009.</t>
  </si>
  <si>
    <t>30.6.2009</t>
  </si>
  <si>
    <t>cancelled during the current financial year.</t>
  </si>
  <si>
    <t>Net cash used in financing activities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</si>
  <si>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</si>
  <si>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</si>
  <si>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</si>
  <si>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</si>
  <si>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t xml:space="preserve">the financial year ended 30 June 2009 except for the adoption of the new FRS 8, Operating Segments, effective for </t>
  </si>
  <si>
    <t>at an exercise price of RM1.00 per ordinary share.</t>
  </si>
  <si>
    <t xml:space="preserve"> </t>
  </si>
  <si>
    <t xml:space="preserve">On 7 August 2009, the Group completed the disposal of its properties located at Mukim Jejawi, Perlis for a cash </t>
  </si>
  <si>
    <t>consideration of RM6.3 million and resulted in a net gain of RM0.9 million at Group level.</t>
  </si>
  <si>
    <r>
      <t xml:space="preserve">Selangor. The case is at the pre-trial stage. </t>
    </r>
    <r>
      <rPr>
        <sz val="10"/>
        <rFont val="Arial"/>
        <family val="2"/>
      </rPr>
      <t xml:space="preserve">Based on the representation by the Defendant, the Defendant's Solicitors are </t>
    </r>
  </si>
  <si>
    <t>of the opinion that the Plaintiff's chances of success in the claim against the Defendant are remote.</t>
  </si>
  <si>
    <t xml:space="preserve">financial periods beginning on or after 1 July 2009. The adoption of the FRS does not have a significant impact on the </t>
  </si>
  <si>
    <t>financial statements of the Group except for the changes in disclosures.</t>
  </si>
  <si>
    <t xml:space="preserve">There were no material events subsequent to the end of the current quarter that have not been reflected in the interim  </t>
  </si>
  <si>
    <t>financial statements.</t>
  </si>
  <si>
    <t xml:space="preserve">A first and final dividend of 5 sen less 25% Malaysian Income Tax for financial year ended 30 June 2009 was paid on </t>
  </si>
  <si>
    <t>10 December 2009.</t>
  </si>
  <si>
    <t>Dividends</t>
  </si>
  <si>
    <t>Dividend paid to shareholders of the company</t>
  </si>
  <si>
    <t>Net drawdown/(repayment) of term loans</t>
  </si>
  <si>
    <t>Net drawdrown/(repayment) of short term borrowings</t>
  </si>
  <si>
    <t xml:space="preserve">Total </t>
  </si>
  <si>
    <t xml:space="preserve">No of </t>
  </si>
  <si>
    <t>Lowest</t>
  </si>
  <si>
    <t>Highest</t>
  </si>
  <si>
    <t>Average</t>
  </si>
  <si>
    <t xml:space="preserve">consideration </t>
  </si>
  <si>
    <t>Month</t>
  </si>
  <si>
    <t>shares</t>
  </si>
  <si>
    <t>Price</t>
  </si>
  <si>
    <t>paid #</t>
  </si>
  <si>
    <t>RM</t>
  </si>
  <si>
    <t>#  Inclusive of commission, stamp duty and other charges</t>
  </si>
  <si>
    <t>December 2009</t>
  </si>
  <si>
    <t>property development and trading divisions.</t>
  </si>
  <si>
    <t>Under provision in prior years</t>
  </si>
  <si>
    <t>March 2010</t>
  </si>
  <si>
    <t>the issuance of 1,152,600 ordinary shares of RM1.00 for cash pursuant to the Company's Employee Share Options Scheme</t>
  </si>
  <si>
    <t>On 9 March 2010, the Group's equity interest in DNP Enterprises Sdn Bhd was increased from 51% to 100%.</t>
  </si>
  <si>
    <t>FOR THE YEAR ENDED 30 JUNE 2010 - UNAUDITED</t>
  </si>
  <si>
    <t>30.6.2010</t>
  </si>
  <si>
    <t>AS AT 30 JUNE 2010</t>
  </si>
  <si>
    <t>At 30 June 2010</t>
  </si>
  <si>
    <t>At 30 June 2009</t>
  </si>
  <si>
    <t>Net profit for the financial year</t>
  </si>
  <si>
    <t>Expenditures on investment properties</t>
  </si>
  <si>
    <t>April 2010</t>
  </si>
  <si>
    <t>June 2010</t>
  </si>
  <si>
    <t>As at 9 August 2010,  the total number of treasury shares held under Section 67A of the Companies Act, 1965</t>
  </si>
  <si>
    <t>Segmental revenue and results for the quarter ended 30 June 2010 :</t>
  </si>
  <si>
    <t>Segmental revenue and results for the year ended 30 June 2010 :</t>
  </si>
  <si>
    <t>There was no other change in the composition of the Group for the current financial year.</t>
  </si>
  <si>
    <t>year. This was mainly due to higher revenue from the property development and trading divisions.</t>
  </si>
  <si>
    <t>for the preceding corresponding year.</t>
  </si>
  <si>
    <t>in the quarter ended 31 March 2010.</t>
  </si>
  <si>
    <t>30/6/10</t>
  </si>
  <si>
    <t xml:space="preserve">million in the quarter ended 30 June 2010. This was mainly due to the lower revenue contribution from the Group's </t>
  </si>
  <si>
    <t>There were no other sale of unquoted investments and properties for the current quarter and financial year.</t>
  </si>
  <si>
    <t xml:space="preserve">There was no purchase or disposal of quoted securities for the current quarter and financial year. There was no </t>
  </si>
  <si>
    <t>investment in quoted securities as at 30 June 2010.</t>
  </si>
  <si>
    <t>There was no corporate proposal announced which remained incomplete as at 9 August 2010.</t>
  </si>
  <si>
    <t>Date :  13 August 2010</t>
  </si>
  <si>
    <t xml:space="preserve">The Board of Directors has recommended, for approval at the forthcoming Annual General Meeting, payment of a first and final </t>
  </si>
  <si>
    <t xml:space="preserve">dividend of 5 sen less 25% Malaysian Income Tax and special dividend of 3 sen (consisting of 2 sen per share less 25% </t>
  </si>
  <si>
    <t>There were no unusual items for the current quarter and financial year.</t>
  </si>
  <si>
    <t>There were no issuance and repayment of debts and equity securities for the current financial year except for</t>
  </si>
  <si>
    <t>During the current financial year, the Company bought back its issued shares from the open market as follows:-</t>
  </si>
  <si>
    <t>from the previous audited financial statements.  The valuation of investment properties have been revised to incorporate</t>
  </si>
  <si>
    <t>the latest valuations made in 2010 by a firm of independent valuers.</t>
  </si>
  <si>
    <t>Year ended</t>
  </si>
  <si>
    <t>For the year ended 30 June 2010, the Group's revenue of RM354.3 million was 37% higher than the preceding corresponding</t>
  </si>
  <si>
    <t>The Group recorded a profit before tax of RM75.0 million for the year ended 30 June 2010 compared to RM25.8 million</t>
  </si>
  <si>
    <t>The Group recorded a 12% decrease in revenue from RM107.4 million in the quarter ended 31 March 2010 to RM94.8</t>
  </si>
  <si>
    <t>The Group recorded a profit before tax of RM27.6 million in the quarter ended 30 June 2010 compared to RM20.4 million</t>
  </si>
  <si>
    <t>Audited</t>
  </si>
  <si>
    <t xml:space="preserve">  and prepaid land lease payments</t>
  </si>
  <si>
    <t>Net cash used in investing activities</t>
  </si>
  <si>
    <t>Cash and cash equivalents at the beginning of the financial year</t>
  </si>
  <si>
    <t>Cash and cash equivalents at the end of the financial year</t>
  </si>
  <si>
    <t>Elimination</t>
  </si>
  <si>
    <t>principally due to certain expenses not deductible for tax purposes and losses of certain subsidiaries which cannot be set off against</t>
  </si>
  <si>
    <t xml:space="preserve">For the current quarter and financial year ended 30 June 2010, the effective tax rate for the Group is higher than the statutory rate  </t>
  </si>
  <si>
    <t xml:space="preserve">As at 9 August 2010, the Group had no outstanding forward foreign exchange sales contracts. </t>
  </si>
  <si>
    <t>taxable profits made by other subsidiaries.</t>
  </si>
  <si>
    <t>30 June 2010</t>
  </si>
  <si>
    <t>Prospect for the next financial year</t>
  </si>
  <si>
    <t xml:space="preserve">Malaysian Income Tax and 1 sen per share Single Tier) for the financial year ended 30 June 2010 (2009: 5 sen per share less 25% </t>
  </si>
  <si>
    <t>Malaysian Income Tax) amounting to RM19.4 million.</t>
  </si>
  <si>
    <t>Profit/(loss) from continuing operations</t>
  </si>
  <si>
    <t>Net profit/(loss) attributable to equity holders of the</t>
  </si>
  <si>
    <t xml:space="preserve">  Company</t>
  </si>
  <si>
    <t>Basic, for profit/(loss) from continuing operations (sen)</t>
  </si>
  <si>
    <t>Diluted, for profit/(loss) from continuing operations (sen)</t>
  </si>
  <si>
    <t>Profit/(loss) attributable to shareholders</t>
  </si>
  <si>
    <t>Profit/(loss) for the period</t>
  </si>
  <si>
    <t>Basic, for profit/(loss) from continuing operations</t>
  </si>
  <si>
    <t>Diluted, for profit/(loss) from continuing operations</t>
  </si>
  <si>
    <t>were 11,949,500 or 4% of the total paid up share capital of the Company. None of the treasury shares were sold 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</si>
</sst>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m/yy_)"/>
    <numFmt numFmtId="171" formatCode="hh:mm\ AM/PM_)"/>
    <numFmt numFmtId="172" formatCode=";;;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);\(#,##0.0\)"/>
    <numFmt numFmtId="179" formatCode="0.00_);\(0.00\)"/>
    <numFmt numFmtId="180" formatCode="#,##0.000_);\(#,##0.000\)"/>
    <numFmt numFmtId="181" formatCode="#,##0.0000_);\(#,##0.0000\)"/>
    <numFmt numFmtId="182" formatCode="[$-409]dddd\,\ mmmm\ dd\,\ yyyy"/>
    <numFmt numFmtId="183" formatCode="[$-409]h:mm:ss\ AM/PM"/>
  </numFmts>
  <fonts count="4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6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6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8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6" fontId="1" fillId="0" borderId="11" xfId="42" applyNumberFormat="1" applyFont="1" applyFill="1" applyBorder="1" applyAlignment="1" applyProtection="1">
      <alignment/>
      <protection/>
    </xf>
    <xf numFmtId="176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6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6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75" fontId="1" fillId="0" borderId="0" xfId="42" applyNumberFormat="1" applyFont="1" applyFill="1" applyAlignment="1">
      <alignment/>
    </xf>
    <xf numFmtId="176" fontId="1" fillId="0" borderId="0" xfId="42" applyNumberFormat="1" applyFont="1" applyBorder="1" applyAlignment="1">
      <alignment horizontal="center"/>
    </xf>
    <xf numFmtId="176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6" fontId="1" fillId="0" borderId="11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6" fontId="1" fillId="0" borderId="13" xfId="42" applyNumberFormat="1" applyFont="1" applyBorder="1" applyAlignment="1">
      <alignment/>
    </xf>
    <xf numFmtId="176" fontId="1" fillId="0" borderId="0" xfId="42" applyNumberFormat="1" applyFont="1" applyFill="1" applyBorder="1" applyAlignment="1" applyProtection="1">
      <alignment horizontal="center"/>
      <protection/>
    </xf>
    <xf numFmtId="176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6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7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6" fontId="1" fillId="0" borderId="20" xfId="42" applyNumberFormat="1" applyFont="1" applyBorder="1" applyAlignment="1">
      <alignment horizontal="right"/>
    </xf>
    <xf numFmtId="176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37" fontId="46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6" fontId="1" fillId="0" borderId="14" xfId="42" applyNumberFormat="1" applyFont="1" applyFill="1" applyBorder="1" applyAlignment="1" applyProtection="1">
      <alignment/>
      <protection/>
    </xf>
    <xf numFmtId="176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10" fillId="0" borderId="0" xfId="0" applyFont="1" applyFill="1" applyAlignment="1" applyProtection="1">
      <alignment horizontal="center"/>
      <protection/>
    </xf>
    <xf numFmtId="176" fontId="10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6" fontId="1" fillId="0" borderId="0" xfId="42" applyNumberFormat="1" applyFont="1" applyFill="1" applyAlignment="1" applyProtection="1">
      <alignment/>
      <protection/>
    </xf>
    <xf numFmtId="176" fontId="1" fillId="0" borderId="21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/>
    </xf>
    <xf numFmtId="176" fontId="1" fillId="0" borderId="0" xfId="42" applyNumberFormat="1" applyFont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6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6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176" fontId="1" fillId="0" borderId="11" xfId="42" applyNumberFormat="1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1" fillId="0" borderId="0" xfId="42" applyFont="1" applyFill="1" applyBorder="1" applyAlignment="1" quotePrefix="1">
      <alignment horizontal="right"/>
    </xf>
    <xf numFmtId="43" fontId="1" fillId="0" borderId="11" xfId="42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0" borderId="0" xfId="0" applyFont="1" applyFill="1" applyAlignment="1" quotePrefix="1">
      <alignment horizontal="left"/>
    </xf>
    <xf numFmtId="37" fontId="5" fillId="0" borderId="0" xfId="0" applyFont="1" applyFill="1" applyBorder="1" applyAlignment="1" applyProtection="1">
      <alignment horizontal="left"/>
      <protection/>
    </xf>
    <xf numFmtId="37" fontId="11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43" fontId="1" fillId="0" borderId="0" xfId="42" applyFont="1" applyFill="1" applyAlignment="1">
      <alignment/>
    </xf>
    <xf numFmtId="176" fontId="1" fillId="0" borderId="0" xfId="42" applyNumberFormat="1" applyFont="1" applyFill="1" applyAlignment="1">
      <alignment horizontal="left"/>
    </xf>
    <xf numFmtId="176" fontId="1" fillId="0" borderId="0" xfId="42" applyNumberFormat="1" applyFont="1" applyFill="1" applyAlignment="1" quotePrefix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/>
    </xf>
    <xf numFmtId="37" fontId="1" fillId="0" borderId="10" xfId="0" applyFont="1" applyFill="1" applyBorder="1" applyAlignment="1">
      <alignment horizontal="right"/>
    </xf>
    <xf numFmtId="176" fontId="10" fillId="0" borderId="0" xfId="42" applyNumberFormat="1" applyFont="1" applyFill="1" applyBorder="1" applyAlignment="1" applyProtection="1">
      <alignment horizontal="center"/>
      <protection/>
    </xf>
    <xf numFmtId="43" fontId="1" fillId="0" borderId="0" xfId="42" applyFont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3.421875" style="38" customWidth="1"/>
    <col min="2" max="2" width="14.281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63" t="s">
        <v>10</v>
      </c>
      <c r="B1" s="163"/>
      <c r="C1" s="163"/>
      <c r="D1" s="163"/>
      <c r="E1" s="163"/>
      <c r="F1" s="14"/>
    </row>
    <row r="2" spans="1:6" ht="12.75">
      <c r="A2" s="163" t="s">
        <v>11</v>
      </c>
      <c r="B2" s="163"/>
      <c r="C2" s="163"/>
      <c r="D2" s="163"/>
      <c r="E2" s="163"/>
      <c r="F2" s="14"/>
    </row>
    <row r="3" spans="1:6" ht="12.75">
      <c r="A3" s="163" t="s">
        <v>12</v>
      </c>
      <c r="B3" s="163"/>
      <c r="C3" s="163"/>
      <c r="D3" s="163"/>
      <c r="E3" s="163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172</v>
      </c>
    </row>
    <row r="7" ht="12.75">
      <c r="A7" s="64" t="s">
        <v>311</v>
      </c>
    </row>
    <row r="8" ht="12.75">
      <c r="A8" s="37"/>
    </row>
    <row r="9" spans="1:5" ht="12.75">
      <c r="A9" s="37"/>
      <c r="B9" s="164" t="s">
        <v>213</v>
      </c>
      <c r="C9" s="164"/>
      <c r="D9" s="164" t="s">
        <v>214</v>
      </c>
      <c r="E9" s="164"/>
    </row>
    <row r="10" spans="2:5" ht="39.75" customHeight="1">
      <c r="B10" s="132" t="s">
        <v>255</v>
      </c>
      <c r="C10" s="132" t="s">
        <v>256</v>
      </c>
      <c r="D10" s="132" t="s">
        <v>254</v>
      </c>
      <c r="E10" s="132" t="s">
        <v>217</v>
      </c>
    </row>
    <row r="11" spans="2:5" ht="12.75">
      <c r="B11" s="39" t="s">
        <v>312</v>
      </c>
      <c r="C11" s="39" t="s">
        <v>269</v>
      </c>
      <c r="D11" s="39" t="s">
        <v>312</v>
      </c>
      <c r="E11" s="39" t="s">
        <v>269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63" t="s">
        <v>183</v>
      </c>
      <c r="C13" s="63" t="s">
        <v>183</v>
      </c>
      <c r="D13" s="63" t="s">
        <v>183</v>
      </c>
      <c r="E13" s="63" t="s">
        <v>346</v>
      </c>
    </row>
    <row r="14" spans="3:5" ht="12.75">
      <c r="C14" s="39"/>
      <c r="E14" s="39"/>
    </row>
    <row r="15" spans="1:5" ht="12.75">
      <c r="A15" s="38" t="s">
        <v>18</v>
      </c>
      <c r="B15" s="66">
        <v>94838</v>
      </c>
      <c r="C15" s="121">
        <v>78913</v>
      </c>
      <c r="D15" s="43">
        <v>354252</v>
      </c>
      <c r="E15" s="126">
        <v>258574</v>
      </c>
    </row>
    <row r="16" spans="2:5" ht="12.75">
      <c r="B16" s="57"/>
      <c r="C16" s="122"/>
      <c r="E16" s="114"/>
    </row>
    <row r="17" spans="1:5" ht="12.75">
      <c r="A17" s="38" t="s">
        <v>171</v>
      </c>
      <c r="B17" s="57">
        <v>-67833</v>
      </c>
      <c r="C17" s="122">
        <v>-75594</v>
      </c>
      <c r="D17" s="38">
        <v>-282926</v>
      </c>
      <c r="E17" s="114">
        <v>-233756</v>
      </c>
    </row>
    <row r="18" spans="2:5" ht="12.75">
      <c r="B18" s="57"/>
      <c r="C18" s="122"/>
      <c r="E18" s="114"/>
    </row>
    <row r="19" spans="1:5" ht="12.75">
      <c r="A19" s="38" t="s">
        <v>170</v>
      </c>
      <c r="B19" s="66">
        <v>1179</v>
      </c>
      <c r="C19" s="121">
        <v>414</v>
      </c>
      <c r="D19" s="43">
        <v>5770</v>
      </c>
      <c r="E19" s="126">
        <v>3521</v>
      </c>
    </row>
    <row r="20" spans="2:5" ht="12.75">
      <c r="B20" s="74"/>
      <c r="C20" s="123"/>
      <c r="D20" s="41"/>
      <c r="E20" s="127"/>
    </row>
    <row r="21" spans="1:5" ht="12.75">
      <c r="A21" s="38" t="s">
        <v>169</v>
      </c>
      <c r="B21" s="57">
        <f>SUM(B15:B19)</f>
        <v>28184</v>
      </c>
      <c r="C21" s="122">
        <f>SUM(C15:C19)</f>
        <v>3733</v>
      </c>
      <c r="D21" s="38">
        <f>SUM(D15:D19)</f>
        <v>77096</v>
      </c>
      <c r="E21" s="114">
        <f>SUM(E15:E19)</f>
        <v>28339</v>
      </c>
    </row>
    <row r="22" spans="3:5" ht="12.75">
      <c r="C22" s="114"/>
      <c r="E22" s="114"/>
    </row>
    <row r="23" spans="1:5" ht="12.75">
      <c r="A23" s="38" t="s">
        <v>26</v>
      </c>
      <c r="B23" s="57">
        <v>-541</v>
      </c>
      <c r="C23" s="122">
        <v>-465</v>
      </c>
      <c r="D23" s="38">
        <v>-2177</v>
      </c>
      <c r="E23" s="114">
        <v>-2403</v>
      </c>
    </row>
    <row r="24" spans="2:5" ht="12.75">
      <c r="B24" s="57"/>
      <c r="C24" s="122"/>
      <c r="E24" s="114"/>
    </row>
    <row r="25" spans="1:5" ht="12.75">
      <c r="A25" s="53" t="s">
        <v>123</v>
      </c>
      <c r="B25" s="57">
        <v>-1</v>
      </c>
      <c r="C25" s="122">
        <v>-20</v>
      </c>
      <c r="D25" s="38">
        <v>55</v>
      </c>
      <c r="E25" s="114">
        <v>-134</v>
      </c>
    </row>
    <row r="26" spans="1:5" ht="12.75">
      <c r="A26" s="112" t="s">
        <v>247</v>
      </c>
      <c r="B26" s="57"/>
      <c r="C26" s="122"/>
      <c r="E26" s="114"/>
    </row>
    <row r="27" spans="2:5" ht="12.75">
      <c r="B27" s="57"/>
      <c r="C27" s="122"/>
      <c r="E27" s="114"/>
    </row>
    <row r="28" spans="1:5" ht="12.75">
      <c r="A28" s="38" t="s">
        <v>222</v>
      </c>
      <c r="B28" s="77">
        <f>SUM(B21:B26)</f>
        <v>27642</v>
      </c>
      <c r="C28" s="124">
        <f>SUM(C21:C26)</f>
        <v>3248</v>
      </c>
      <c r="D28" s="44">
        <f>SUM(D21:D26)</f>
        <v>74974</v>
      </c>
      <c r="E28" s="128">
        <f>SUM(E21:E26)</f>
        <v>25802</v>
      </c>
    </row>
    <row r="29" spans="2:5" ht="12.75">
      <c r="B29" s="57"/>
      <c r="C29" s="122"/>
      <c r="E29" s="114"/>
    </row>
    <row r="30" spans="1:5" ht="12.75">
      <c r="A30" s="38" t="s">
        <v>223</v>
      </c>
      <c r="B30" s="66">
        <v>-8523</v>
      </c>
      <c r="C30" s="121">
        <v>-4699</v>
      </c>
      <c r="D30" s="43">
        <v>-21144</v>
      </c>
      <c r="E30" s="43">
        <v>-11202</v>
      </c>
    </row>
    <row r="31" spans="2:5" ht="12.75">
      <c r="B31" s="74"/>
      <c r="C31" s="123"/>
      <c r="D31" s="41"/>
      <c r="E31" s="127"/>
    </row>
    <row r="32" spans="1:5" ht="12.75">
      <c r="A32" s="114" t="s">
        <v>232</v>
      </c>
      <c r="B32" s="66">
        <f>SUM(B28:B30)</f>
        <v>19119</v>
      </c>
      <c r="C32" s="121">
        <f>SUM(C28:C30)</f>
        <v>-1451</v>
      </c>
      <c r="D32" s="66">
        <f>SUM(D28:D30)</f>
        <v>53830</v>
      </c>
      <c r="E32" s="121">
        <f>SUM(E28:E30)</f>
        <v>14600</v>
      </c>
    </row>
    <row r="33" spans="2:5" ht="12.75">
      <c r="B33" s="66"/>
      <c r="C33" s="121"/>
      <c r="D33" s="66"/>
      <c r="E33" s="121"/>
    </row>
    <row r="34" spans="1:5" ht="12.75">
      <c r="A34" s="38" t="s">
        <v>188</v>
      </c>
      <c r="B34" s="66">
        <v>-463</v>
      </c>
      <c r="C34" s="66">
        <v>-390</v>
      </c>
      <c r="D34" s="66">
        <v>-589</v>
      </c>
      <c r="E34" s="66">
        <v>-548</v>
      </c>
    </row>
    <row r="35" spans="2:5" ht="12.75">
      <c r="B35" s="66"/>
      <c r="C35" s="121"/>
      <c r="D35" s="66"/>
      <c r="E35" s="121"/>
    </row>
    <row r="36" spans="1:5" ht="13.5" thickBot="1">
      <c r="A36" s="114" t="s">
        <v>365</v>
      </c>
      <c r="B36" s="75">
        <f>+B32+B34</f>
        <v>18656</v>
      </c>
      <c r="C36" s="125">
        <f>+C32+C34</f>
        <v>-1841</v>
      </c>
      <c r="D36" s="75">
        <f>+D32+D34</f>
        <v>53241</v>
      </c>
      <c r="E36" s="125">
        <f>+E32+E34</f>
        <v>14052</v>
      </c>
    </row>
    <row r="37" ht="13.5" thickTop="1">
      <c r="B37" s="57"/>
    </row>
    <row r="38" spans="1:2" ht="12.75">
      <c r="A38" s="38" t="s">
        <v>146</v>
      </c>
      <c r="B38" s="57"/>
    </row>
    <row r="39" spans="1:5" ht="12.75">
      <c r="A39" s="38" t="s">
        <v>147</v>
      </c>
      <c r="B39" s="57">
        <f>+B36</f>
        <v>18656</v>
      </c>
      <c r="C39" s="69">
        <f>+C36</f>
        <v>-1841</v>
      </c>
      <c r="D39" s="38">
        <f>+D36</f>
        <v>53241</v>
      </c>
      <c r="E39" s="69">
        <f>+E36</f>
        <v>14052</v>
      </c>
    </row>
    <row r="40" spans="2:5" ht="12.75">
      <c r="B40" s="57"/>
      <c r="C40" s="57"/>
      <c r="E40" s="57"/>
    </row>
    <row r="41" spans="1:5" ht="12.75">
      <c r="A41" s="38" t="s">
        <v>8</v>
      </c>
      <c r="B41" s="57">
        <v>0</v>
      </c>
      <c r="C41" s="69">
        <v>0</v>
      </c>
      <c r="D41" s="67">
        <v>0</v>
      </c>
      <c r="E41" s="69">
        <v>0</v>
      </c>
    </row>
    <row r="42" ht="12.75">
      <c r="B42" s="57"/>
    </row>
    <row r="43" spans="1:5" ht="13.5" thickBot="1">
      <c r="A43" s="114" t="s">
        <v>366</v>
      </c>
      <c r="B43" s="75">
        <f>SUM(B39:B41)</f>
        <v>18656</v>
      </c>
      <c r="C43" s="75">
        <f>SUM(C39:C41)</f>
        <v>-1841</v>
      </c>
      <c r="D43" s="42">
        <f>SUM(D39:D41)</f>
        <v>53241</v>
      </c>
      <c r="E43" s="75">
        <f>SUM(E39:E41)</f>
        <v>14052</v>
      </c>
    </row>
    <row r="44" ht="13.5" thickTop="1"/>
    <row r="45" ht="12.75">
      <c r="A45" s="38" t="s">
        <v>184</v>
      </c>
    </row>
    <row r="47" spans="1:5" ht="12.75">
      <c r="A47" s="114" t="s">
        <v>367</v>
      </c>
      <c r="B47" s="80">
        <v>6.16</v>
      </c>
      <c r="C47" s="80">
        <v>-0.47</v>
      </c>
      <c r="D47" s="80">
        <v>17.310000000000002</v>
      </c>
      <c r="E47" s="80">
        <v>4.6899999999999995</v>
      </c>
    </row>
    <row r="48" spans="1:5" ht="12.75">
      <c r="A48" s="114" t="s">
        <v>248</v>
      </c>
      <c r="B48" s="80">
        <v>-0.15</v>
      </c>
      <c r="C48" s="80">
        <v>-0.12</v>
      </c>
      <c r="D48" s="80">
        <v>-0.19</v>
      </c>
      <c r="E48" s="80">
        <v>-0.17</v>
      </c>
    </row>
    <row r="49" spans="1:5" ht="12.75">
      <c r="A49" s="38" t="s">
        <v>187</v>
      </c>
      <c r="B49" s="80">
        <v>6.01</v>
      </c>
      <c r="C49" s="80">
        <v>-0.59</v>
      </c>
      <c r="D49" s="80">
        <v>17.12</v>
      </c>
      <c r="E49" s="80">
        <v>4.52</v>
      </c>
    </row>
    <row r="50" spans="2:5" ht="12.75">
      <c r="B50" s="13"/>
      <c r="C50" s="76"/>
      <c r="D50" s="13"/>
      <c r="E50" s="76"/>
    </row>
    <row r="51" spans="1:5" ht="12.75">
      <c r="A51" s="114" t="s">
        <v>368</v>
      </c>
      <c r="B51" s="80">
        <v>6.15</v>
      </c>
      <c r="C51" s="80">
        <v>-0.47</v>
      </c>
      <c r="D51" s="80">
        <v>17.27</v>
      </c>
      <c r="E51" s="80">
        <v>4.6899999999999995</v>
      </c>
    </row>
    <row r="52" spans="1:5" ht="12.75">
      <c r="A52" s="114" t="s">
        <v>249</v>
      </c>
      <c r="B52" s="80">
        <v>-0.15</v>
      </c>
      <c r="C52" s="80">
        <v>-0.12</v>
      </c>
      <c r="D52" s="80">
        <v>-0.19</v>
      </c>
      <c r="E52" s="80">
        <v>-0.17</v>
      </c>
    </row>
    <row r="53" spans="1:5" ht="12.75">
      <c r="A53" s="1" t="s">
        <v>186</v>
      </c>
      <c r="B53" s="80">
        <v>6</v>
      </c>
      <c r="C53" s="80">
        <v>-0.59</v>
      </c>
      <c r="D53" s="80">
        <v>17.08</v>
      </c>
      <c r="E53" s="80">
        <v>4.52</v>
      </c>
    </row>
    <row r="59" spans="1:4" ht="12.75">
      <c r="A59" s="34" t="s">
        <v>176</v>
      </c>
      <c r="B59" s="1"/>
      <c r="C59" s="1"/>
      <c r="D59" s="1"/>
    </row>
    <row r="60" spans="1:4" ht="12.75">
      <c r="A60" s="106" t="s">
        <v>267</v>
      </c>
      <c r="B60" s="1"/>
      <c r="C60" s="1"/>
      <c r="D60" s="1"/>
    </row>
    <row r="61" spans="1:4" ht="12.75">
      <c r="A61" s="1" t="s">
        <v>135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3"/>
  <sheetViews>
    <sheetView zoomScaleSheetLayoutView="75" zoomScalePageLayoutView="0" workbookViewId="0" topLeftCell="A1">
      <selection activeCell="H66" sqref="H66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4"/>
      <c r="J1" s="14"/>
      <c r="K1" s="14"/>
    </row>
    <row r="2" spans="1:11" ht="12" customHeight="1">
      <c r="A2" s="163" t="s">
        <v>11</v>
      </c>
      <c r="B2" s="163"/>
      <c r="C2" s="163"/>
      <c r="D2" s="163"/>
      <c r="E2" s="163"/>
      <c r="F2" s="163"/>
      <c r="G2" s="163"/>
      <c r="H2" s="163"/>
      <c r="I2" s="14"/>
      <c r="J2" s="3"/>
      <c r="K2" s="3"/>
    </row>
    <row r="3" spans="1:11" ht="12" customHeight="1">
      <c r="A3" s="163" t="s">
        <v>12</v>
      </c>
      <c r="B3" s="163"/>
      <c r="C3" s="163"/>
      <c r="D3" s="163"/>
      <c r="E3" s="163"/>
      <c r="F3" s="163"/>
      <c r="G3" s="163"/>
      <c r="H3" s="163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173</v>
      </c>
      <c r="F5" s="12"/>
      <c r="G5" s="12"/>
      <c r="H5" s="12"/>
    </row>
    <row r="6" spans="1:8" ht="12" customHeight="1">
      <c r="A6" s="4"/>
      <c r="B6" s="55" t="s">
        <v>313</v>
      </c>
      <c r="C6" s="4"/>
      <c r="D6" s="4"/>
      <c r="F6" s="31" t="s">
        <v>83</v>
      </c>
      <c r="G6" s="12"/>
      <c r="H6" s="31" t="s">
        <v>72</v>
      </c>
    </row>
    <row r="7" spans="1:8" ht="12" customHeight="1">
      <c r="A7" s="4"/>
      <c r="B7" s="4"/>
      <c r="C7" s="4"/>
      <c r="D7" s="4"/>
      <c r="E7" s="19"/>
      <c r="F7" s="31" t="s">
        <v>73</v>
      </c>
      <c r="G7" s="32"/>
      <c r="H7" s="31" t="s">
        <v>244</v>
      </c>
    </row>
    <row r="8" spans="1:8" ht="12.75">
      <c r="A8" s="4"/>
      <c r="B8" s="4"/>
      <c r="C8" s="4"/>
      <c r="D8" s="4"/>
      <c r="E8" s="19"/>
      <c r="F8" s="65" t="s">
        <v>356</v>
      </c>
      <c r="G8" s="32"/>
      <c r="H8" s="65" t="s">
        <v>259</v>
      </c>
    </row>
    <row r="9" spans="1:8" ht="12.75">
      <c r="A9" s="4"/>
      <c r="B9" s="4"/>
      <c r="C9" s="4"/>
      <c r="D9" s="4"/>
      <c r="E9" s="19"/>
      <c r="F9" s="31" t="s">
        <v>0</v>
      </c>
      <c r="G9" s="32"/>
      <c r="H9" s="31" t="s">
        <v>0</v>
      </c>
    </row>
    <row r="10" spans="1:8" ht="12" customHeight="1">
      <c r="A10" s="4"/>
      <c r="B10" s="4"/>
      <c r="C10" s="4"/>
      <c r="D10" s="4"/>
      <c r="F10" s="63" t="s">
        <v>183</v>
      </c>
      <c r="G10" s="12"/>
      <c r="H10" s="63" t="s">
        <v>245</v>
      </c>
    </row>
    <row r="11" spans="1:8" ht="12" customHeight="1">
      <c r="A11" s="4"/>
      <c r="B11" s="30" t="s">
        <v>203</v>
      </c>
      <c r="C11" s="4"/>
      <c r="D11" s="4"/>
      <c r="F11" s="63"/>
      <c r="G11" s="12"/>
      <c r="H11" s="63"/>
    </row>
    <row r="12" spans="1:8" ht="12" customHeight="1">
      <c r="A12" s="4"/>
      <c r="B12" s="4"/>
      <c r="C12" s="4"/>
      <c r="D12" s="4"/>
      <c r="F12" s="63"/>
      <c r="G12" s="12"/>
      <c r="H12" s="63"/>
    </row>
    <row r="13" spans="1:4" ht="12" customHeight="1">
      <c r="A13" s="4"/>
      <c r="B13" s="30" t="s">
        <v>145</v>
      </c>
      <c r="C13" s="4"/>
      <c r="D13" s="4"/>
    </row>
    <row r="14" spans="1:4" ht="12" customHeight="1">
      <c r="A14" s="4"/>
      <c r="B14" s="4"/>
      <c r="C14" s="4"/>
      <c r="D14" s="4"/>
    </row>
    <row r="15" spans="2:9" ht="12.75" customHeight="1">
      <c r="B15" s="2" t="s">
        <v>136</v>
      </c>
      <c r="C15" s="4"/>
      <c r="D15" s="4"/>
      <c r="F15" s="1">
        <v>111326</v>
      </c>
      <c r="H15" s="1">
        <v>115729</v>
      </c>
      <c r="I15" s="4"/>
    </row>
    <row r="16" spans="2:9" ht="12.75" customHeight="1">
      <c r="B16" s="2" t="s">
        <v>198</v>
      </c>
      <c r="C16" s="4"/>
      <c r="D16" s="4"/>
      <c r="F16" s="1">
        <v>7818</v>
      </c>
      <c r="H16" s="1">
        <v>5979</v>
      </c>
      <c r="I16" s="4"/>
    </row>
    <row r="17" spans="2:9" ht="12.75" customHeight="1">
      <c r="B17" s="16" t="s">
        <v>137</v>
      </c>
      <c r="C17" s="4"/>
      <c r="D17" s="4"/>
      <c r="F17" s="1">
        <v>70495</v>
      </c>
      <c r="H17" s="1">
        <v>59199</v>
      </c>
      <c r="I17" s="4"/>
    </row>
    <row r="18" spans="2:9" ht="12.75" customHeight="1">
      <c r="B18" s="2" t="s">
        <v>138</v>
      </c>
      <c r="C18" s="11"/>
      <c r="F18" s="1">
        <v>127340</v>
      </c>
      <c r="H18" s="1">
        <v>126680</v>
      </c>
      <c r="I18" s="4"/>
    </row>
    <row r="19" spans="2:9" ht="12.75">
      <c r="B19" s="2" t="s">
        <v>139</v>
      </c>
      <c r="C19" s="4"/>
      <c r="D19" s="4"/>
      <c r="F19" s="1">
        <v>4822</v>
      </c>
      <c r="H19" s="1">
        <v>4749</v>
      </c>
      <c r="I19" s="4"/>
    </row>
    <row r="20" spans="2:9" ht="12.75">
      <c r="B20" s="105" t="s">
        <v>243</v>
      </c>
      <c r="C20" s="4"/>
      <c r="D20" s="4"/>
      <c r="F20" s="8">
        <v>0</v>
      </c>
      <c r="H20" s="58">
        <v>0</v>
      </c>
      <c r="I20" s="4"/>
    </row>
    <row r="21" spans="2:9" ht="12.75">
      <c r="B21" s="21" t="s">
        <v>140</v>
      </c>
      <c r="C21" s="4"/>
      <c r="D21" s="4"/>
      <c r="F21" s="1">
        <v>18665</v>
      </c>
      <c r="H21" s="1">
        <v>17444</v>
      </c>
      <c r="I21" s="4"/>
    </row>
    <row r="22" spans="2:9" ht="12.75">
      <c r="B22" s="2" t="s">
        <v>207</v>
      </c>
      <c r="C22" s="4"/>
      <c r="D22" s="4"/>
      <c r="F22" s="1">
        <v>11681</v>
      </c>
      <c r="H22" s="1">
        <v>12195</v>
      </c>
      <c r="I22" s="4"/>
    </row>
    <row r="23" spans="2:9" ht="12.75">
      <c r="B23" s="2"/>
      <c r="C23" s="10"/>
      <c r="D23" s="4"/>
      <c r="F23" s="28">
        <f>SUM(F15:F22)</f>
        <v>352147</v>
      </c>
      <c r="H23" s="28">
        <f>SUM(H15:H22)</f>
        <v>341975</v>
      </c>
      <c r="I23" s="4"/>
    </row>
    <row r="24" ht="12" customHeight="1"/>
    <row r="25" spans="2:8" ht="12" customHeight="1">
      <c r="B25" s="7" t="s">
        <v>6</v>
      </c>
      <c r="F25" s="12"/>
      <c r="G25" s="12"/>
      <c r="H25" s="12"/>
    </row>
    <row r="26" spans="2:8" ht="12" customHeight="1">
      <c r="B26" s="2"/>
      <c r="F26" s="12"/>
      <c r="G26" s="12"/>
      <c r="H26" s="12"/>
    </row>
    <row r="27" spans="2:8" ht="12" customHeight="1">
      <c r="B27" s="1" t="s">
        <v>206</v>
      </c>
      <c r="C27" s="11"/>
      <c r="F27" s="12">
        <v>452141</v>
      </c>
      <c r="G27" s="12"/>
      <c r="H27" s="12">
        <v>410857</v>
      </c>
    </row>
    <row r="28" spans="2:8" ht="12" customHeight="1">
      <c r="B28" s="2" t="s">
        <v>20</v>
      </c>
      <c r="C28" s="9"/>
      <c r="F28" s="12">
        <v>53997</v>
      </c>
      <c r="G28" s="12"/>
      <c r="H28" s="12">
        <v>80431</v>
      </c>
    </row>
    <row r="29" spans="2:8" ht="12" customHeight="1">
      <c r="B29" s="2" t="s">
        <v>25</v>
      </c>
      <c r="C29" s="9"/>
      <c r="F29" s="12">
        <v>65449</v>
      </c>
      <c r="G29" s="12"/>
      <c r="H29" s="12">
        <v>60104</v>
      </c>
    </row>
    <row r="30" spans="2:8" ht="12" customHeight="1">
      <c r="B30" s="2" t="s">
        <v>199</v>
      </c>
      <c r="C30" s="9"/>
      <c r="F30" s="12">
        <v>5272</v>
      </c>
      <c r="G30" s="12"/>
      <c r="H30" s="12">
        <v>6669</v>
      </c>
    </row>
    <row r="31" spans="2:8" ht="12.75">
      <c r="B31" s="2" t="s">
        <v>141</v>
      </c>
      <c r="C31" s="9"/>
      <c r="F31" s="33">
        <v>67704</v>
      </c>
      <c r="G31" s="12"/>
      <c r="H31" s="33">
        <v>30304</v>
      </c>
    </row>
    <row r="32" spans="2:8" ht="12.75">
      <c r="B32" s="2"/>
      <c r="C32" s="9"/>
      <c r="F32" s="82">
        <f>SUM(F27:F31)</f>
        <v>644563</v>
      </c>
      <c r="G32" s="12"/>
      <c r="H32" s="82">
        <f>SUM(H27:H31)</f>
        <v>588365</v>
      </c>
    </row>
    <row r="33" spans="2:8" ht="12.75">
      <c r="B33" s="2" t="s">
        <v>197</v>
      </c>
      <c r="C33" s="9"/>
      <c r="F33" s="138">
        <v>0</v>
      </c>
      <c r="G33" s="12"/>
      <c r="H33" s="33">
        <v>5384</v>
      </c>
    </row>
    <row r="34" spans="6:8" ht="12" customHeight="1">
      <c r="F34" s="33">
        <f>+F32+F33</f>
        <v>644563</v>
      </c>
      <c r="G34" s="12"/>
      <c r="H34" s="33">
        <f>+H32+H33</f>
        <v>593749</v>
      </c>
    </row>
    <row r="35" spans="6:8" ht="12" customHeight="1">
      <c r="F35" s="12"/>
      <c r="G35" s="12"/>
      <c r="H35" s="12"/>
    </row>
    <row r="36" spans="2:8" ht="12" customHeight="1" thickBot="1">
      <c r="B36" s="19" t="s">
        <v>200</v>
      </c>
      <c r="F36" s="83">
        <f>+F34+F23</f>
        <v>996710</v>
      </c>
      <c r="G36" s="12"/>
      <c r="H36" s="83">
        <f>+H34+H23</f>
        <v>935724</v>
      </c>
    </row>
    <row r="37" spans="6:8" ht="12" customHeight="1" thickTop="1">
      <c r="F37" s="12"/>
      <c r="G37" s="12"/>
      <c r="H37" s="12"/>
    </row>
    <row r="38" spans="2:8" ht="12" customHeight="1">
      <c r="B38" s="19" t="s">
        <v>201</v>
      </c>
      <c r="F38" s="12"/>
      <c r="G38" s="12"/>
      <c r="H38" s="12"/>
    </row>
    <row r="39" spans="6:8" ht="12" customHeight="1">
      <c r="F39" s="12"/>
      <c r="G39" s="12"/>
      <c r="H39" s="12"/>
    </row>
    <row r="40" spans="2:8" ht="12.75">
      <c r="B40" s="2" t="s">
        <v>218</v>
      </c>
      <c r="E40" s="12"/>
      <c r="F40" s="12">
        <v>322219</v>
      </c>
      <c r="G40" s="12"/>
      <c r="H40" s="12">
        <v>321067</v>
      </c>
    </row>
    <row r="41" spans="2:8" ht="12.75">
      <c r="B41" s="2" t="s">
        <v>23</v>
      </c>
      <c r="E41" s="12"/>
      <c r="F41" s="12">
        <v>452369</v>
      </c>
      <c r="G41" s="12"/>
      <c r="H41" s="12">
        <v>409054</v>
      </c>
    </row>
    <row r="42" spans="2:8" ht="12.75">
      <c r="B42" s="2" t="s">
        <v>99</v>
      </c>
      <c r="C42" s="9"/>
      <c r="E42" s="12"/>
      <c r="F42" s="33">
        <v>-18133</v>
      </c>
      <c r="G42" s="12"/>
      <c r="H42" s="33">
        <v>-16159</v>
      </c>
    </row>
    <row r="43" spans="2:8" ht="12.75">
      <c r="B43" s="1" t="s">
        <v>204</v>
      </c>
      <c r="C43" s="9"/>
      <c r="E43" s="12"/>
      <c r="F43" s="28">
        <f>SUM(F40:F42)</f>
        <v>756455</v>
      </c>
      <c r="G43" s="12"/>
      <c r="H43" s="28">
        <f>SUM(H40:H42)</f>
        <v>713962</v>
      </c>
    </row>
    <row r="44" spans="2:8" ht="12.75" hidden="1">
      <c r="B44" s="2" t="s">
        <v>142</v>
      </c>
      <c r="C44" s="2"/>
      <c r="F44" s="68">
        <v>0</v>
      </c>
      <c r="H44" s="8">
        <v>0</v>
      </c>
    </row>
    <row r="45" spans="2:8" ht="12.75">
      <c r="B45" s="2"/>
      <c r="C45" s="2"/>
      <c r="F45" s="68"/>
      <c r="H45" s="8"/>
    </row>
    <row r="46" spans="2:8" ht="12.75">
      <c r="B46" s="7" t="s">
        <v>219</v>
      </c>
      <c r="C46" s="2"/>
      <c r="F46" s="68"/>
      <c r="H46" s="8"/>
    </row>
    <row r="47" spans="2:8" ht="12.75">
      <c r="B47" s="2"/>
      <c r="C47" s="2"/>
      <c r="F47" s="68"/>
      <c r="H47" s="8"/>
    </row>
    <row r="48" spans="2:8" ht="12.75">
      <c r="B48" s="2" t="s">
        <v>208</v>
      </c>
      <c r="C48" s="2"/>
      <c r="F48" s="12">
        <v>30</v>
      </c>
      <c r="G48" s="12"/>
      <c r="H48" s="12">
        <v>29</v>
      </c>
    </row>
    <row r="49" spans="2:8" ht="12.75">
      <c r="B49" s="2" t="s">
        <v>209</v>
      </c>
      <c r="F49" s="12">
        <v>78746</v>
      </c>
      <c r="G49" s="12"/>
      <c r="H49" s="12">
        <v>48734</v>
      </c>
    </row>
    <row r="50" spans="2:8" ht="12.75">
      <c r="B50" s="2" t="s">
        <v>144</v>
      </c>
      <c r="F50" s="12">
        <v>31579</v>
      </c>
      <c r="G50" s="12"/>
      <c r="H50" s="12">
        <v>32470</v>
      </c>
    </row>
    <row r="51" spans="2:8" ht="12.75">
      <c r="B51" s="105" t="s">
        <v>260</v>
      </c>
      <c r="F51" s="133">
        <v>3898</v>
      </c>
      <c r="G51" s="12"/>
      <c r="H51" s="12">
        <v>1983</v>
      </c>
    </row>
    <row r="52" spans="2:8" ht="12.75">
      <c r="B52" s="2"/>
      <c r="F52" s="28">
        <f>SUM(F48:F51)</f>
        <v>114253</v>
      </c>
      <c r="G52" s="12"/>
      <c r="H52" s="28">
        <f>SUM(H48:H51)</f>
        <v>83216</v>
      </c>
    </row>
    <row r="53" spans="2:8" ht="12.75">
      <c r="B53" s="2"/>
      <c r="C53" s="2"/>
      <c r="F53" s="68"/>
      <c r="H53" s="8"/>
    </row>
    <row r="54" spans="2:8" ht="12.75">
      <c r="B54" s="7" t="s">
        <v>7</v>
      </c>
      <c r="F54" s="12"/>
      <c r="G54" s="12"/>
      <c r="H54" s="12"/>
    </row>
    <row r="55" spans="2:8" ht="12.75">
      <c r="B55" s="2"/>
      <c r="F55" s="12"/>
      <c r="G55" s="12"/>
      <c r="H55" s="12"/>
    </row>
    <row r="56" spans="2:8" ht="12.75">
      <c r="B56" s="2" t="s">
        <v>208</v>
      </c>
      <c r="F56" s="129">
        <v>5</v>
      </c>
      <c r="G56" s="12"/>
      <c r="H56" s="129">
        <v>4</v>
      </c>
    </row>
    <row r="57" spans="2:8" ht="12.75">
      <c r="B57" s="2" t="s">
        <v>209</v>
      </c>
      <c r="C57" s="9"/>
      <c r="F57" s="12">
        <v>24750</v>
      </c>
      <c r="G57" s="12"/>
      <c r="H57" s="12">
        <v>50146</v>
      </c>
    </row>
    <row r="58" spans="2:8" ht="12.75">
      <c r="B58" s="2" t="s">
        <v>24</v>
      </c>
      <c r="C58" s="9"/>
      <c r="F58" s="12">
        <v>96069</v>
      </c>
      <c r="G58" s="12"/>
      <c r="H58" s="12">
        <v>84960</v>
      </c>
    </row>
    <row r="59" spans="2:8" ht="12.75">
      <c r="B59" s="2" t="s">
        <v>210</v>
      </c>
      <c r="C59" s="9"/>
      <c r="F59" s="12">
        <v>5178</v>
      </c>
      <c r="G59" s="12"/>
      <c r="H59" s="12">
        <v>3436</v>
      </c>
    </row>
    <row r="60" spans="3:8" ht="12.75">
      <c r="C60" s="2"/>
      <c r="F60" s="28">
        <f>SUM(F56:F59)</f>
        <v>126002</v>
      </c>
      <c r="G60" s="12"/>
      <c r="H60" s="28">
        <f>SUM(H56:H59)</f>
        <v>138546</v>
      </c>
    </row>
    <row r="61" spans="2:8" ht="12.75">
      <c r="B61" s="1" t="s">
        <v>202</v>
      </c>
      <c r="C61" s="2"/>
      <c r="F61" s="28">
        <f>+F52+F60</f>
        <v>240255</v>
      </c>
      <c r="G61" s="12"/>
      <c r="H61" s="28">
        <f>+H52+H60</f>
        <v>221762</v>
      </c>
    </row>
    <row r="62" spans="3:8" ht="12.75">
      <c r="C62" s="2"/>
      <c r="F62" s="12"/>
      <c r="G62" s="12"/>
      <c r="H62" s="12"/>
    </row>
    <row r="63" spans="2:8" ht="13.5" thickBot="1">
      <c r="B63" s="19" t="s">
        <v>205</v>
      </c>
      <c r="F63" s="83">
        <f>+F43+F61</f>
        <v>996710</v>
      </c>
      <c r="H63" s="83">
        <f>+H43+H61</f>
        <v>935724</v>
      </c>
    </row>
    <row r="64" ht="13.5" thickTop="1"/>
    <row r="65" spans="2:8" ht="13.5" customHeight="1">
      <c r="B65" s="2"/>
      <c r="F65" s="12"/>
      <c r="G65" s="12"/>
      <c r="H65" s="12"/>
    </row>
    <row r="66" spans="2:8" ht="13.5" customHeight="1">
      <c r="B66" s="2"/>
      <c r="F66" s="12"/>
      <c r="H66" s="12"/>
    </row>
    <row r="67" spans="2:8" ht="13.5" customHeight="1">
      <c r="B67" s="34" t="s">
        <v>177</v>
      </c>
      <c r="C67" s="12"/>
      <c r="D67" s="12"/>
      <c r="E67" s="12"/>
      <c r="F67" s="13"/>
      <c r="G67" s="12"/>
      <c r="H67" s="13"/>
    </row>
    <row r="68" ht="12" customHeight="1">
      <c r="B68" s="106" t="s">
        <v>266</v>
      </c>
    </row>
    <row r="69" ht="12" customHeight="1">
      <c r="B69" s="1" t="s">
        <v>133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spans="1:2" ht="12" customHeight="1">
      <c r="A104" s="2"/>
      <c r="B104" s="21"/>
    </row>
    <row r="105" ht="12" customHeight="1">
      <c r="B105" s="21"/>
    </row>
    <row r="106" ht="12" customHeight="1"/>
    <row r="107" spans="1:2" ht="12" customHeight="1">
      <c r="A107" s="2"/>
      <c r="B107" s="2"/>
    </row>
    <row r="108" ht="12" customHeight="1">
      <c r="A108" s="2"/>
    </row>
    <row r="109" spans="1:2" ht="12" customHeight="1">
      <c r="A109" s="2"/>
      <c r="B109" s="2"/>
    </row>
    <row r="110" ht="12" customHeight="1"/>
    <row r="111" spans="1:2" ht="12" customHeight="1">
      <c r="A111" s="2"/>
      <c r="B111" s="2"/>
    </row>
    <row r="112" ht="12" customHeight="1"/>
    <row r="113" ht="12" customHeight="1">
      <c r="F113" s="5"/>
    </row>
    <row r="114" ht="12" customHeight="1"/>
    <row r="115" spans="2:6" ht="12" customHeight="1">
      <c r="B115" s="2"/>
      <c r="F115" s="6"/>
    </row>
    <row r="116" spans="2:6" ht="12" customHeight="1">
      <c r="B116" s="2"/>
      <c r="F116" s="6"/>
    </row>
    <row r="117" spans="2:6" ht="12" customHeight="1">
      <c r="B117" s="2"/>
      <c r="F117" s="20"/>
    </row>
    <row r="118" ht="12" customHeight="1"/>
    <row r="119" ht="12" customHeight="1">
      <c r="F119" s="6"/>
    </row>
    <row r="120" ht="12" customHeight="1"/>
    <row r="121" ht="12" customHeight="1"/>
    <row r="122" spans="1:2" ht="12" customHeight="1">
      <c r="A122" s="2"/>
      <c r="B122" s="2"/>
    </row>
    <row r="123" ht="12" customHeight="1"/>
    <row r="124" spans="1:2" ht="12" customHeight="1">
      <c r="A124" s="2"/>
      <c r="B124" s="2"/>
    </row>
    <row r="125" ht="12" customHeight="1"/>
    <row r="126" ht="12" customHeight="1">
      <c r="F126" s="5"/>
    </row>
    <row r="127" ht="12" customHeight="1"/>
    <row r="128" spans="2:6" ht="12" customHeight="1">
      <c r="B128" s="2"/>
      <c r="F128" s="6"/>
    </row>
    <row r="129" ht="12" customHeight="1"/>
    <row r="130" spans="1:2" ht="12" customHeight="1">
      <c r="A130" s="2"/>
      <c r="B130" s="21"/>
    </row>
    <row r="131" ht="12" customHeight="1">
      <c r="B131" s="21"/>
    </row>
    <row r="132" ht="12" customHeight="1"/>
    <row r="133" ht="12" customHeight="1">
      <c r="F133" s="5"/>
    </row>
    <row r="134" ht="12" customHeight="1"/>
    <row r="135" ht="12" customHeight="1">
      <c r="B135" s="2"/>
    </row>
    <row r="136" ht="12" customHeight="1"/>
    <row r="137" ht="12" customHeight="1">
      <c r="B137" s="2"/>
    </row>
    <row r="138" ht="12" customHeight="1"/>
    <row r="139" ht="12" customHeight="1">
      <c r="B139" s="2"/>
    </row>
    <row r="140" ht="12" customHeight="1"/>
    <row r="141" spans="1:2" ht="12" customHeight="1">
      <c r="A141" s="2"/>
      <c r="B141" s="21"/>
    </row>
    <row r="142" ht="12" customHeight="1">
      <c r="B142" s="21"/>
    </row>
    <row r="143" ht="12" customHeight="1">
      <c r="B143" s="21"/>
    </row>
    <row r="144" ht="12" customHeight="1"/>
    <row r="145" spans="1:2" ht="12" customHeight="1">
      <c r="A145" s="2"/>
      <c r="B145" s="21"/>
    </row>
    <row r="146" ht="12" customHeight="1">
      <c r="B146" s="21"/>
    </row>
    <row r="147" ht="12" customHeight="1"/>
    <row r="148" spans="1:2" ht="12" customHeight="1">
      <c r="A148" s="2"/>
      <c r="B148" s="2"/>
    </row>
    <row r="149" ht="12" customHeight="1"/>
    <row r="150" spans="1:2" ht="12" customHeight="1">
      <c r="A150" s="2"/>
      <c r="B150" s="21"/>
    </row>
    <row r="151" ht="12" customHeight="1">
      <c r="B151" s="21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spans="1:2" ht="12" customHeight="1">
      <c r="A161" s="2"/>
      <c r="B161" s="2"/>
    </row>
    <row r="162" ht="12" customHeight="1"/>
    <row r="163" ht="12" customHeight="1">
      <c r="F163" s="5"/>
    </row>
    <row r="164" ht="12" customHeight="1"/>
    <row r="165" ht="12" customHeight="1">
      <c r="B165" s="2"/>
    </row>
    <row r="166" spans="3:6" ht="12" customHeight="1">
      <c r="C166" s="2"/>
      <c r="F166" s="6"/>
    </row>
    <row r="167" spans="3:6" ht="12" customHeight="1">
      <c r="C167" s="2"/>
      <c r="F167" s="6"/>
    </row>
    <row r="168" ht="12" customHeight="1"/>
    <row r="169" ht="12" customHeight="1">
      <c r="F169" s="6"/>
    </row>
    <row r="170" ht="12" customHeight="1"/>
    <row r="171" spans="1:2" ht="12" customHeight="1">
      <c r="A171" s="2"/>
      <c r="B171" s="2"/>
    </row>
    <row r="172" ht="12" customHeight="1"/>
    <row r="173" spans="1:2" ht="12" customHeight="1">
      <c r="A173" s="2"/>
      <c r="B173" s="2"/>
    </row>
    <row r="174" ht="12" customHeight="1"/>
    <row r="175" spans="1:2" ht="12" customHeight="1">
      <c r="A175" s="2"/>
      <c r="B175" s="2"/>
    </row>
    <row r="176" ht="12" customHeight="1"/>
    <row r="177" spans="1:2" ht="12" customHeight="1">
      <c r="A177" s="2"/>
      <c r="B177" s="2"/>
    </row>
    <row r="178" ht="12" customHeight="1"/>
    <row r="179" spans="1:2" ht="12" customHeight="1">
      <c r="A179" s="2"/>
      <c r="B179" s="2"/>
    </row>
    <row r="180" ht="12" customHeight="1"/>
    <row r="181" spans="1:2" ht="12" customHeight="1">
      <c r="A181" s="2"/>
      <c r="B181" s="2"/>
    </row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>
      <c r="A194" s="2"/>
    </row>
    <row r="195" ht="12" customHeight="1">
      <c r="A195" s="2"/>
    </row>
    <row r="196" ht="12" customHeight="1">
      <c r="A196" s="2"/>
    </row>
    <row r="197" ht="12" customHeight="1"/>
    <row r="198" ht="12" customHeight="1">
      <c r="A198" s="2"/>
    </row>
    <row r="199" ht="12" customHeight="1"/>
    <row r="200" spans="1:2" ht="12" customHeight="1">
      <c r="A200" s="2"/>
      <c r="B200" s="2"/>
    </row>
    <row r="201" ht="12" customHeight="1"/>
    <row r="202" spans="1:2" ht="12" customHeight="1">
      <c r="A202" s="2"/>
      <c r="B202" s="2"/>
    </row>
    <row r="203" ht="12" customHeight="1">
      <c r="B203" s="2"/>
    </row>
    <row r="204" ht="12" customHeight="1"/>
    <row r="205" spans="1:2" ht="12" customHeight="1">
      <c r="A205" s="2"/>
      <c r="B205" s="2"/>
    </row>
    <row r="206" ht="12" customHeight="1"/>
    <row r="207" spans="1:2" ht="12" customHeight="1">
      <c r="A207" s="2"/>
      <c r="B207" s="2"/>
    </row>
    <row r="208" ht="12" customHeight="1"/>
    <row r="209" ht="12" customHeight="1"/>
    <row r="210" ht="12" customHeight="1">
      <c r="A210" s="2"/>
    </row>
    <row r="211" ht="12" customHeight="1"/>
    <row r="212" ht="12" customHeight="1"/>
    <row r="213" ht="12" customHeight="1">
      <c r="A213" s="2"/>
    </row>
    <row r="214" ht="12" customHeight="1">
      <c r="A214" s="2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>
      <c r="C373" s="2" t="s">
        <v>1</v>
      </c>
    </row>
    <row r="374" ht="12" customHeight="1"/>
    <row r="375" ht="12" customHeight="1">
      <c r="C375" s="2" t="s">
        <v>2</v>
      </c>
    </row>
    <row r="376" ht="12" customHeight="1"/>
    <row r="377" ht="12" customHeight="1">
      <c r="C377" s="2" t="s">
        <v>3</v>
      </c>
    </row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>
      <c r="A1230" s="2" t="s">
        <v>4</v>
      </c>
    </row>
    <row r="1231" ht="12" customHeight="1"/>
    <row r="1232" ht="12" customHeight="1">
      <c r="A1232" s="2" t="s">
        <v>1</v>
      </c>
    </row>
    <row r="1233" ht="12" customHeight="1"/>
    <row r="1234" ht="12" customHeight="1">
      <c r="A1234" s="2" t="s">
        <v>2</v>
      </c>
    </row>
    <row r="1235" ht="12" customHeight="1"/>
    <row r="1236" ht="12" customHeight="1">
      <c r="A1236" s="2" t="s">
        <v>5</v>
      </c>
    </row>
    <row r="1237" ht="12" customHeight="1">
      <c r="A1237" s="2" t="s">
        <v>4</v>
      </c>
    </row>
    <row r="1238" ht="12" customHeight="1"/>
    <row r="1239" ht="12" customHeight="1">
      <c r="A1239" s="2" t="s">
        <v>1</v>
      </c>
    </row>
    <row r="1240" ht="12" customHeight="1"/>
    <row r="1241" ht="12" customHeight="1">
      <c r="A1241" s="2" t="s">
        <v>2</v>
      </c>
    </row>
    <row r="1242" ht="12" customHeight="1"/>
    <row r="1243" ht="12" customHeight="1">
      <c r="A1243" s="2" t="s">
        <v>5</v>
      </c>
    </row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639" ht="12" customHeight="1"/>
    <row r="1641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</sheetData>
  <sheetProtection/>
  <mergeCells count="3">
    <mergeCell ref="A1:H1"/>
    <mergeCell ref="A2:H2"/>
    <mergeCell ref="A3:H3"/>
  </mergeCells>
  <printOptions/>
  <pageMargins left="0.512" right="0.512" top="0.45" bottom="0.25" header="0.31" footer="0.2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90" zoomScaleSheetLayoutView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0" sqref="E30"/>
    </sheetView>
  </sheetViews>
  <sheetFormatPr defaultColWidth="9.140625" defaultRowHeight="12.75"/>
  <cols>
    <col min="1" max="1" width="38.421875" style="38" customWidth="1"/>
    <col min="2" max="2" width="13.140625" style="38" customWidth="1"/>
    <col min="3" max="4" width="12.28125" style="38" customWidth="1"/>
    <col min="5" max="7" width="14.421875" style="38" customWidth="1"/>
    <col min="8" max="8" width="15.00390625" style="38" customWidth="1"/>
    <col min="9" max="9" width="13.28125" style="38" customWidth="1"/>
    <col min="10" max="16384" width="9.140625" style="38" customWidth="1"/>
  </cols>
  <sheetData>
    <row r="1" spans="1:9" ht="12.75">
      <c r="A1" s="163" t="s">
        <v>10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 t="s">
        <v>11</v>
      </c>
      <c r="B2" s="163"/>
      <c r="C2" s="163"/>
      <c r="D2" s="163"/>
      <c r="E2" s="163"/>
      <c r="F2" s="163"/>
      <c r="G2" s="163"/>
      <c r="H2" s="163"/>
      <c r="I2" s="163"/>
    </row>
    <row r="3" spans="1:9" ht="12.75">
      <c r="A3" s="163" t="s">
        <v>12</v>
      </c>
      <c r="B3" s="163"/>
      <c r="C3" s="163"/>
      <c r="D3" s="163"/>
      <c r="E3" s="163"/>
      <c r="F3" s="163"/>
      <c r="G3" s="163"/>
      <c r="H3" s="163"/>
      <c r="I3" s="163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7" t="s">
        <v>174</v>
      </c>
    </row>
    <row r="6" ht="12.75">
      <c r="A6" s="64" t="s">
        <v>311</v>
      </c>
    </row>
    <row r="7" ht="12.75">
      <c r="A7" s="64"/>
    </row>
    <row r="8" spans="1:9" ht="12.75">
      <c r="A8" s="64"/>
      <c r="B8" s="73" t="s">
        <v>165</v>
      </c>
      <c r="C8" s="71"/>
      <c r="D8" s="72"/>
      <c r="E8" s="72" t="s">
        <v>164</v>
      </c>
      <c r="F8" s="71"/>
      <c r="G8" s="71"/>
      <c r="H8" s="71"/>
      <c r="I8" s="71"/>
    </row>
    <row r="9" spans="6:7" ht="12.75">
      <c r="F9" s="39" t="s">
        <v>100</v>
      </c>
      <c r="G9" s="39"/>
    </row>
    <row r="10" spans="2:9" ht="12.75">
      <c r="B10" s="39" t="s">
        <v>27</v>
      </c>
      <c r="C10" s="39" t="s">
        <v>70</v>
      </c>
      <c r="D10" s="39" t="s">
        <v>94</v>
      </c>
      <c r="E10" s="39" t="s">
        <v>96</v>
      </c>
      <c r="F10" s="39" t="s">
        <v>97</v>
      </c>
      <c r="G10" s="39" t="s">
        <v>162</v>
      </c>
      <c r="H10" s="39" t="s">
        <v>98</v>
      </c>
      <c r="I10" s="39" t="s">
        <v>29</v>
      </c>
    </row>
    <row r="11" spans="2:9" ht="12.75">
      <c r="B11" s="39" t="s">
        <v>28</v>
      </c>
      <c r="C11" s="39" t="s">
        <v>71</v>
      </c>
      <c r="D11" s="39" t="s">
        <v>95</v>
      </c>
      <c r="E11" s="39" t="s">
        <v>23</v>
      </c>
      <c r="F11" s="39" t="s">
        <v>23</v>
      </c>
      <c r="G11" s="39" t="s">
        <v>163</v>
      </c>
      <c r="H11" s="39" t="s">
        <v>111</v>
      </c>
      <c r="I11" s="39"/>
    </row>
    <row r="12" spans="2:9" ht="12.75">
      <c r="B12" s="39"/>
      <c r="C12" s="39"/>
      <c r="D12" s="39"/>
      <c r="E12" s="39"/>
      <c r="F12" s="39"/>
      <c r="G12" s="39"/>
      <c r="H12" s="40"/>
      <c r="I12" s="40"/>
    </row>
    <row r="13" spans="2:9" ht="12.75"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2:9" ht="12.75"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112" t="s">
        <v>261</v>
      </c>
      <c r="B15" s="61">
        <v>321067</v>
      </c>
      <c r="C15" s="61">
        <v>-16159</v>
      </c>
      <c r="D15" s="61">
        <v>116809</v>
      </c>
      <c r="E15" s="61">
        <v>10595</v>
      </c>
      <c r="F15" s="61">
        <v>12292</v>
      </c>
      <c r="G15" s="70">
        <v>653</v>
      </c>
      <c r="H15" s="61">
        <v>268705</v>
      </c>
      <c r="I15" s="61">
        <f>SUM(B15:H15)</f>
        <v>713962</v>
      </c>
    </row>
    <row r="16" spans="1:9" ht="12.75">
      <c r="A16" s="38" t="s">
        <v>215</v>
      </c>
      <c r="B16" s="88">
        <v>0</v>
      </c>
      <c r="C16" s="77">
        <v>0</v>
      </c>
      <c r="D16" s="77">
        <v>0</v>
      </c>
      <c r="E16" s="77">
        <v>0</v>
      </c>
      <c r="F16" s="77">
        <v>1689</v>
      </c>
      <c r="G16" s="77">
        <v>0</v>
      </c>
      <c r="H16" s="77">
        <v>0</v>
      </c>
      <c r="I16" s="94">
        <f>SUM(B16:H16)</f>
        <v>1689</v>
      </c>
    </row>
    <row r="17" spans="1:9" ht="12.75">
      <c r="A17" s="38" t="s">
        <v>216</v>
      </c>
      <c r="B17" s="92">
        <v>0</v>
      </c>
      <c r="C17" s="74">
        <v>0</v>
      </c>
      <c r="D17" s="74">
        <v>0</v>
      </c>
      <c r="E17" s="74">
        <v>-2119</v>
      </c>
      <c r="F17" s="74">
        <v>0</v>
      </c>
      <c r="G17" s="74">
        <v>0</v>
      </c>
      <c r="H17" s="74">
        <f>-E17</f>
        <v>2119</v>
      </c>
      <c r="I17" s="95">
        <f>SUM(B17:H17)</f>
        <v>0</v>
      </c>
    </row>
    <row r="18" spans="1:9" ht="12.75">
      <c r="A18" s="135" t="s">
        <v>262</v>
      </c>
      <c r="B18" s="88"/>
      <c r="C18" s="77"/>
      <c r="D18" s="77"/>
      <c r="E18" s="77"/>
      <c r="F18" s="77"/>
      <c r="G18" s="77"/>
      <c r="H18" s="77"/>
      <c r="I18" s="96"/>
    </row>
    <row r="19" spans="1:9" ht="12.75">
      <c r="A19" s="87" t="s">
        <v>227</v>
      </c>
      <c r="B19" s="90">
        <f>SUM(B16:B17)</f>
        <v>0</v>
      </c>
      <c r="C19" s="66">
        <f aca="true" t="shared" si="0" ref="C19:I19">SUM(C16:C17)</f>
        <v>0</v>
      </c>
      <c r="D19" s="66">
        <f t="shared" si="0"/>
        <v>0</v>
      </c>
      <c r="E19" s="66">
        <f t="shared" si="0"/>
        <v>-2119</v>
      </c>
      <c r="F19" s="66">
        <f t="shared" si="0"/>
        <v>1689</v>
      </c>
      <c r="G19" s="66">
        <f t="shared" si="0"/>
        <v>0</v>
      </c>
      <c r="H19" s="66">
        <f t="shared" si="0"/>
        <v>2119</v>
      </c>
      <c r="I19" s="91">
        <f t="shared" si="0"/>
        <v>1689</v>
      </c>
    </row>
    <row r="20" spans="1:9" ht="12.75">
      <c r="A20" s="112" t="s">
        <v>316</v>
      </c>
      <c r="B20" s="92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53241</v>
      </c>
      <c r="I20" s="97">
        <f>SUM(B20:H20)</f>
        <v>53241</v>
      </c>
    </row>
    <row r="21" spans="1:9" ht="12.75">
      <c r="A21" s="115" t="s">
        <v>263</v>
      </c>
      <c r="B21" s="57">
        <f aca="true" t="shared" si="1" ref="B21:I21">SUM(B19:B20)</f>
        <v>0</v>
      </c>
      <c r="C21" s="57">
        <f t="shared" si="1"/>
        <v>0</v>
      </c>
      <c r="D21" s="57">
        <f t="shared" si="1"/>
        <v>0</v>
      </c>
      <c r="E21" s="57">
        <f t="shared" si="1"/>
        <v>-2119</v>
      </c>
      <c r="F21" s="57">
        <f>SUM(F19:F20)</f>
        <v>1689</v>
      </c>
      <c r="G21" s="57">
        <f t="shared" si="1"/>
        <v>0</v>
      </c>
      <c r="H21" s="57">
        <f t="shared" si="1"/>
        <v>55360</v>
      </c>
      <c r="I21" s="57">
        <f t="shared" si="1"/>
        <v>54930</v>
      </c>
    </row>
    <row r="22" spans="1:9" ht="12.75">
      <c r="A22" s="38" t="s">
        <v>112</v>
      </c>
      <c r="B22" s="57">
        <v>0</v>
      </c>
      <c r="C22" s="57">
        <v>-1974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f>SUM(B22:H22)</f>
        <v>-1974</v>
      </c>
    </row>
    <row r="23" spans="1:9" ht="12.75">
      <c r="A23" s="114" t="s">
        <v>289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-11681</v>
      </c>
      <c r="I23" s="57">
        <f>SUM(B23:H23)</f>
        <v>-11681</v>
      </c>
    </row>
    <row r="24" spans="1:9" ht="12.75">
      <c r="A24" s="38" t="s">
        <v>220</v>
      </c>
      <c r="B24" s="66">
        <v>1152</v>
      </c>
      <c r="C24" s="66">
        <v>0</v>
      </c>
      <c r="D24" s="66">
        <v>239</v>
      </c>
      <c r="E24" s="66">
        <v>0</v>
      </c>
      <c r="F24" s="66">
        <v>0</v>
      </c>
      <c r="G24" s="66">
        <v>-173</v>
      </c>
      <c r="H24" s="66">
        <v>0</v>
      </c>
      <c r="I24" s="70">
        <f>SUM(B24:H24)</f>
        <v>1218</v>
      </c>
    </row>
    <row r="25" spans="1:9" ht="13.5" thickBot="1">
      <c r="A25" s="112" t="s">
        <v>314</v>
      </c>
      <c r="B25" s="42">
        <f aca="true" t="shared" si="2" ref="B25:I25">SUM(B21:B24)+B15</f>
        <v>322219</v>
      </c>
      <c r="C25" s="42">
        <f t="shared" si="2"/>
        <v>-18133</v>
      </c>
      <c r="D25" s="42">
        <f t="shared" si="2"/>
        <v>117048</v>
      </c>
      <c r="E25" s="42">
        <f t="shared" si="2"/>
        <v>8476</v>
      </c>
      <c r="F25" s="42">
        <f t="shared" si="2"/>
        <v>13981</v>
      </c>
      <c r="G25" s="42">
        <f t="shared" si="2"/>
        <v>480</v>
      </c>
      <c r="H25" s="42">
        <f t="shared" si="2"/>
        <v>312384</v>
      </c>
      <c r="I25" s="42">
        <f t="shared" si="2"/>
        <v>756455</v>
      </c>
    </row>
    <row r="26" spans="2:9" ht="13.5" thickTop="1">
      <c r="B26" s="39"/>
      <c r="C26" s="39"/>
      <c r="D26" s="39"/>
      <c r="E26" s="39"/>
      <c r="F26" s="39"/>
      <c r="G26" s="39"/>
      <c r="H26" s="39"/>
      <c r="I26" s="39"/>
    </row>
    <row r="27" spans="2:9" ht="12.75"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112" t="s">
        <v>239</v>
      </c>
      <c r="B28" s="57">
        <v>321067</v>
      </c>
      <c r="C28" s="57">
        <v>-15669</v>
      </c>
      <c r="D28" s="57">
        <v>116809</v>
      </c>
      <c r="E28" s="57">
        <v>12085</v>
      </c>
      <c r="F28" s="57">
        <v>13412</v>
      </c>
      <c r="G28" s="57">
        <v>470</v>
      </c>
      <c r="H28" s="57">
        <v>273095</v>
      </c>
      <c r="I28" s="57">
        <f>SUM(B28:H28)</f>
        <v>721269</v>
      </c>
    </row>
    <row r="29" spans="1:9" ht="12.75">
      <c r="A29" s="38" t="s">
        <v>215</v>
      </c>
      <c r="B29" s="88">
        <v>0</v>
      </c>
      <c r="C29" s="77">
        <v>0</v>
      </c>
      <c r="D29" s="77">
        <v>0</v>
      </c>
      <c r="E29" s="77">
        <v>0</v>
      </c>
      <c r="F29" s="77">
        <v>-1120</v>
      </c>
      <c r="G29" s="77">
        <v>0</v>
      </c>
      <c r="H29" s="77">
        <v>0</v>
      </c>
      <c r="I29" s="89">
        <f>SUM(B29:H29)</f>
        <v>-1120</v>
      </c>
    </row>
    <row r="30" spans="1:9" ht="12.75">
      <c r="A30" s="38" t="s">
        <v>216</v>
      </c>
      <c r="B30" s="92">
        <v>0</v>
      </c>
      <c r="C30" s="74">
        <v>0</v>
      </c>
      <c r="D30" s="74">
        <v>0</v>
      </c>
      <c r="E30" s="74">
        <v>-1490</v>
      </c>
      <c r="F30" s="74">
        <v>0</v>
      </c>
      <c r="G30" s="74">
        <v>0</v>
      </c>
      <c r="H30" s="74">
        <v>200</v>
      </c>
      <c r="I30" s="93">
        <f>SUM(B30:H30)</f>
        <v>-1290</v>
      </c>
    </row>
    <row r="31" spans="1:9" ht="12.75">
      <c r="A31" s="135" t="s">
        <v>262</v>
      </c>
      <c r="B31" s="88"/>
      <c r="C31" s="77"/>
      <c r="D31" s="77"/>
      <c r="E31" s="77"/>
      <c r="F31" s="77"/>
      <c r="G31" s="77"/>
      <c r="H31" s="77"/>
      <c r="I31" s="89"/>
    </row>
    <row r="32" spans="1:9" ht="12.75">
      <c r="A32" s="87" t="s">
        <v>227</v>
      </c>
      <c r="B32" s="90">
        <f aca="true" t="shared" si="3" ref="B32:I32">SUM(B29:B30)</f>
        <v>0</v>
      </c>
      <c r="C32" s="66">
        <f t="shared" si="3"/>
        <v>0</v>
      </c>
      <c r="D32" s="66">
        <f t="shared" si="3"/>
        <v>0</v>
      </c>
      <c r="E32" s="66">
        <f t="shared" si="3"/>
        <v>-1490</v>
      </c>
      <c r="F32" s="66">
        <f t="shared" si="3"/>
        <v>-1120</v>
      </c>
      <c r="G32" s="66">
        <f t="shared" si="3"/>
        <v>0</v>
      </c>
      <c r="H32" s="66">
        <f t="shared" si="3"/>
        <v>200</v>
      </c>
      <c r="I32" s="91">
        <f t="shared" si="3"/>
        <v>-2410</v>
      </c>
    </row>
    <row r="33" spans="1:9" ht="12.75">
      <c r="A33" s="112" t="s">
        <v>316</v>
      </c>
      <c r="B33" s="92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14052</v>
      </c>
      <c r="I33" s="93">
        <f>SUM(B33:H33)</f>
        <v>14052</v>
      </c>
    </row>
    <row r="34" spans="1:9" ht="12.75">
      <c r="A34" s="115" t="s">
        <v>263</v>
      </c>
      <c r="B34" s="57">
        <f>SUM(B32:B33)</f>
        <v>0</v>
      </c>
      <c r="C34" s="57">
        <f aca="true" t="shared" si="4" ref="C34:H34">SUM(C32:C33)</f>
        <v>0</v>
      </c>
      <c r="D34" s="57">
        <f t="shared" si="4"/>
        <v>0</v>
      </c>
      <c r="E34" s="57">
        <f t="shared" si="4"/>
        <v>-1490</v>
      </c>
      <c r="F34" s="57">
        <f t="shared" si="4"/>
        <v>-1120</v>
      </c>
      <c r="G34" s="57">
        <f t="shared" si="4"/>
        <v>0</v>
      </c>
      <c r="H34" s="57">
        <f t="shared" si="4"/>
        <v>14252</v>
      </c>
      <c r="I34" s="57">
        <f>SUM(I32:I33)</f>
        <v>11642</v>
      </c>
    </row>
    <row r="35" spans="1:9" ht="12.75">
      <c r="A35" s="38" t="s">
        <v>112</v>
      </c>
      <c r="B35" s="57">
        <v>0</v>
      </c>
      <c r="C35" s="57">
        <v>-490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f>SUM(B35:H35)</f>
        <v>-490</v>
      </c>
    </row>
    <row r="36" spans="1:9" ht="12.75">
      <c r="A36" s="114" t="s">
        <v>289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-18642</v>
      </c>
      <c r="I36" s="57">
        <f>SUM(B36:H36)</f>
        <v>-18642</v>
      </c>
    </row>
    <row r="37" spans="1:9" ht="12.75">
      <c r="A37" s="1" t="s">
        <v>185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183</v>
      </c>
      <c r="H37" s="57">
        <v>0</v>
      </c>
      <c r="I37" s="57">
        <f>SUM(B37:H37)</f>
        <v>183</v>
      </c>
    </row>
    <row r="38" spans="1:9" ht="13.5" thickBot="1">
      <c r="A38" s="112" t="s">
        <v>315</v>
      </c>
      <c r="B38" s="75">
        <f aca="true" t="shared" si="5" ref="B38:I38">SUM(B34:B37)+B28</f>
        <v>321067</v>
      </c>
      <c r="C38" s="75">
        <f t="shared" si="5"/>
        <v>-16159</v>
      </c>
      <c r="D38" s="75">
        <f t="shared" si="5"/>
        <v>116809</v>
      </c>
      <c r="E38" s="75">
        <f t="shared" si="5"/>
        <v>10595</v>
      </c>
      <c r="F38" s="75">
        <f t="shared" si="5"/>
        <v>12292</v>
      </c>
      <c r="G38" s="75">
        <f t="shared" si="5"/>
        <v>653</v>
      </c>
      <c r="H38" s="75">
        <f t="shared" si="5"/>
        <v>268705</v>
      </c>
      <c r="I38" s="75">
        <f t="shared" si="5"/>
        <v>713962</v>
      </c>
    </row>
    <row r="39" ht="13.5" thickTop="1"/>
    <row r="42" ht="12.75">
      <c r="A42" s="130" t="s">
        <v>241</v>
      </c>
    </row>
    <row r="43" ht="12.75">
      <c r="A43" s="107" t="s">
        <v>265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3" max="10" man="1"/>
  </rowBreaks>
  <ignoredErrors>
    <ignoredError sqref="B19:F19 G19 B32 C32:D32 G32" formulaRange="1"/>
    <ignoredError sqref="I34 I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51">
      <selection activeCell="D54" sqref="D54"/>
    </sheetView>
  </sheetViews>
  <sheetFormatPr defaultColWidth="9.140625" defaultRowHeight="12.75"/>
  <cols>
    <col min="1" max="1" width="47.28125" style="38" customWidth="1"/>
    <col min="2" max="2" width="16.7109375" style="38" customWidth="1"/>
    <col min="3" max="3" width="16.421875" style="38" customWidth="1"/>
    <col min="4" max="4" width="16.57421875" style="38" customWidth="1"/>
    <col min="5" max="16384" width="9.140625" style="38" customWidth="1"/>
  </cols>
  <sheetData>
    <row r="1" spans="1:13" ht="12.75">
      <c r="A1" s="163" t="s">
        <v>10</v>
      </c>
      <c r="B1" s="163"/>
      <c r="C1" s="163"/>
      <c r="D1" s="163"/>
      <c r="E1" s="163"/>
      <c r="F1" s="14"/>
      <c r="G1" s="14"/>
      <c r="H1" s="14"/>
      <c r="I1" s="14"/>
      <c r="J1" s="14"/>
      <c r="K1" s="14"/>
      <c r="L1" s="14"/>
      <c r="M1" s="14"/>
    </row>
    <row r="2" spans="1:13" ht="12.75">
      <c r="A2" s="163" t="s">
        <v>11</v>
      </c>
      <c r="B2" s="163"/>
      <c r="C2" s="163"/>
      <c r="D2" s="163"/>
      <c r="E2" s="163"/>
      <c r="F2" s="14"/>
      <c r="G2" s="14"/>
      <c r="H2" s="14"/>
      <c r="I2" s="14"/>
      <c r="J2" s="14"/>
      <c r="K2" s="14"/>
      <c r="L2" s="14"/>
      <c r="M2" s="14"/>
    </row>
    <row r="3" spans="1:13" ht="12.75">
      <c r="A3" s="163" t="s">
        <v>12</v>
      </c>
      <c r="B3" s="163"/>
      <c r="C3" s="163"/>
      <c r="D3" s="163"/>
      <c r="E3" s="163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7" t="s">
        <v>175</v>
      </c>
      <c r="B5" s="37"/>
    </row>
    <row r="6" spans="1:2" ht="12.75">
      <c r="A6" s="64" t="s">
        <v>311</v>
      </c>
      <c r="B6" s="37"/>
    </row>
    <row r="7" spans="3:4" ht="12.75">
      <c r="C7" s="40" t="s">
        <v>341</v>
      </c>
      <c r="D7" s="40" t="s">
        <v>341</v>
      </c>
    </row>
    <row r="8" spans="3:4" ht="12.75">
      <c r="C8" s="40" t="s">
        <v>312</v>
      </c>
      <c r="D8" s="40" t="s">
        <v>269</v>
      </c>
    </row>
    <row r="9" spans="3:4" ht="12.75">
      <c r="C9" s="39" t="s">
        <v>0</v>
      </c>
      <c r="D9" s="39" t="s">
        <v>0</v>
      </c>
    </row>
    <row r="10" spans="3:4" ht="12.75">
      <c r="C10" s="63" t="s">
        <v>183</v>
      </c>
      <c r="D10" s="63" t="s">
        <v>346</v>
      </c>
    </row>
    <row r="11" spans="1:4" ht="12.75">
      <c r="A11" s="38" t="s">
        <v>120</v>
      </c>
      <c r="C11" s="63"/>
      <c r="D11" s="63"/>
    </row>
    <row r="13" spans="1:4" ht="12.75">
      <c r="A13" s="38" t="s">
        <v>222</v>
      </c>
      <c r="C13" s="43"/>
      <c r="D13" s="69"/>
    </row>
    <row r="14" spans="1:4" ht="12.75">
      <c r="A14" s="38" t="s">
        <v>211</v>
      </c>
      <c r="C14" s="43">
        <v>74974</v>
      </c>
      <c r="D14" s="126">
        <f>25713+89</f>
        <v>25802</v>
      </c>
    </row>
    <row r="15" spans="1:4" ht="12.75">
      <c r="A15" s="38" t="s">
        <v>212</v>
      </c>
      <c r="C15" s="41">
        <v>-589</v>
      </c>
      <c r="D15" s="127">
        <v>-547</v>
      </c>
    </row>
    <row r="16" spans="3:4" ht="12.75">
      <c r="C16" s="43">
        <f>SUM(C14:C15)</f>
        <v>74385</v>
      </c>
      <c r="D16" s="43">
        <f>SUM(D14:D15)</f>
        <v>25255</v>
      </c>
    </row>
    <row r="17" spans="1:4" ht="12.75">
      <c r="A17" s="38" t="s">
        <v>113</v>
      </c>
      <c r="C17" s="43"/>
      <c r="D17" s="126"/>
    </row>
    <row r="18" spans="3:4" ht="12.75">
      <c r="C18" s="43"/>
      <c r="D18" s="126"/>
    </row>
    <row r="19" spans="1:4" ht="12.75">
      <c r="A19" s="38" t="s">
        <v>125</v>
      </c>
      <c r="C19" s="43">
        <v>13261</v>
      </c>
      <c r="D19" s="126">
        <v>21733</v>
      </c>
    </row>
    <row r="20" spans="1:4" ht="12.75">
      <c r="A20" s="38" t="s">
        <v>126</v>
      </c>
      <c r="C20" s="41">
        <v>-95</v>
      </c>
      <c r="D20" s="127">
        <v>1028</v>
      </c>
    </row>
    <row r="21" spans="3:4" ht="12.75">
      <c r="C21" s="43"/>
      <c r="D21" s="126"/>
    </row>
    <row r="22" spans="1:4" ht="12.75">
      <c r="A22" s="38" t="s">
        <v>114</v>
      </c>
      <c r="C22" s="43">
        <f>SUM(C16:C20)</f>
        <v>87551</v>
      </c>
      <c r="D22" s="43">
        <f>SUM(D16:D20)</f>
        <v>48016</v>
      </c>
    </row>
    <row r="23" spans="3:4" ht="12.75">
      <c r="C23" s="43"/>
      <c r="D23" s="126"/>
    </row>
    <row r="24" spans="1:4" ht="12.75">
      <c r="A24" s="53" t="s">
        <v>128</v>
      </c>
      <c r="C24" s="43">
        <v>-20517</v>
      </c>
      <c r="D24" s="126">
        <v>7875</v>
      </c>
    </row>
    <row r="25" spans="1:4" ht="12.75">
      <c r="A25" s="53" t="s">
        <v>127</v>
      </c>
      <c r="C25" s="41">
        <v>10684</v>
      </c>
      <c r="D25" s="127">
        <v>-4089</v>
      </c>
    </row>
    <row r="26" spans="3:4" ht="12.75">
      <c r="C26" s="43"/>
      <c r="D26" s="126"/>
    </row>
    <row r="27" spans="1:4" ht="12.75">
      <c r="A27" s="38" t="s">
        <v>195</v>
      </c>
      <c r="C27" s="43">
        <f>SUM(C22:C25)</f>
        <v>77718</v>
      </c>
      <c r="D27" s="43">
        <f>SUM(D22:D25)</f>
        <v>51802</v>
      </c>
    </row>
    <row r="28" spans="3:4" ht="12.75">
      <c r="C28" s="43"/>
      <c r="D28" s="126"/>
    </row>
    <row r="29" spans="1:4" ht="12.75">
      <c r="A29" s="38" t="s">
        <v>115</v>
      </c>
      <c r="C29" s="43">
        <v>-2979</v>
      </c>
      <c r="D29" s="126">
        <v>-3844</v>
      </c>
    </row>
    <row r="30" spans="1:4" ht="12.75">
      <c r="A30" s="38" t="s">
        <v>116</v>
      </c>
      <c r="C30" s="43">
        <v>-20116</v>
      </c>
      <c r="D30" s="126">
        <v>-8703</v>
      </c>
    </row>
    <row r="31" spans="1:4" ht="12.75" hidden="1">
      <c r="A31" s="38" t="s">
        <v>166</v>
      </c>
      <c r="C31" s="66"/>
      <c r="D31" s="121"/>
    </row>
    <row r="32" spans="1:4" ht="12.75" hidden="1">
      <c r="A32" s="38" t="s">
        <v>179</v>
      </c>
      <c r="C32" s="66"/>
      <c r="D32" s="121"/>
    </row>
    <row r="33" spans="1:4" ht="12.75">
      <c r="A33" s="114" t="s">
        <v>166</v>
      </c>
      <c r="C33" s="66">
        <v>0</v>
      </c>
      <c r="D33" s="121">
        <v>-23</v>
      </c>
    </row>
    <row r="34" spans="1:4" ht="12.75">
      <c r="A34" s="38" t="s">
        <v>179</v>
      </c>
      <c r="C34" s="66">
        <v>-139</v>
      </c>
      <c r="D34" s="121">
        <v>-2947</v>
      </c>
    </row>
    <row r="35" ht="12.75">
      <c r="C35" s="43"/>
    </row>
    <row r="36" spans="1:4" ht="12.75">
      <c r="A36" s="112" t="s">
        <v>234</v>
      </c>
      <c r="C36" s="54">
        <f>SUM(C27:C34)</f>
        <v>54484</v>
      </c>
      <c r="D36" s="54">
        <f>SUM(D27:D34)</f>
        <v>36285</v>
      </c>
    </row>
    <row r="37" spans="1:4" ht="12.75">
      <c r="A37" s="53"/>
      <c r="C37" s="43"/>
      <c r="D37" s="126"/>
    </row>
    <row r="38" spans="1:4" ht="12.75">
      <c r="A38" s="53" t="s">
        <v>121</v>
      </c>
      <c r="C38" s="43"/>
      <c r="D38" s="126"/>
    </row>
    <row r="39" spans="3:4" ht="12.75">
      <c r="C39" s="43"/>
      <c r="D39" s="126"/>
    </row>
    <row r="40" spans="1:4" ht="12.75">
      <c r="A40" s="38" t="s">
        <v>117</v>
      </c>
      <c r="C40" s="43">
        <v>1753</v>
      </c>
      <c r="D40" s="126">
        <v>891</v>
      </c>
    </row>
    <row r="41" spans="1:4" ht="12.75">
      <c r="A41" s="114" t="s">
        <v>246</v>
      </c>
      <c r="C41" s="66">
        <v>0</v>
      </c>
      <c r="D41" s="121">
        <v>-125</v>
      </c>
    </row>
    <row r="42" spans="1:4" ht="12.75">
      <c r="A42" s="38" t="s">
        <v>180</v>
      </c>
      <c r="C42" s="66">
        <v>-1076</v>
      </c>
      <c r="D42" s="121">
        <v>-9046</v>
      </c>
    </row>
    <row r="43" spans="1:4" ht="12.75">
      <c r="A43" s="38" t="s">
        <v>181</v>
      </c>
      <c r="C43" s="66">
        <v>0</v>
      </c>
      <c r="D43" s="121">
        <v>5813</v>
      </c>
    </row>
    <row r="44" spans="1:4" ht="12.75">
      <c r="A44" s="53" t="s">
        <v>134</v>
      </c>
      <c r="C44" s="66"/>
      <c r="D44" s="121"/>
    </row>
    <row r="45" spans="1:4" ht="12.75">
      <c r="A45" s="115" t="s">
        <v>347</v>
      </c>
      <c r="C45" s="66">
        <v>7575</v>
      </c>
      <c r="D45" s="121">
        <v>708</v>
      </c>
    </row>
    <row r="46" spans="1:4" ht="12.75">
      <c r="A46" s="38" t="s">
        <v>118</v>
      </c>
      <c r="C46" s="43">
        <v>-8141</v>
      </c>
      <c r="D46" s="126">
        <v>-7188</v>
      </c>
    </row>
    <row r="47" spans="1:4" ht="12.75">
      <c r="A47" s="114" t="s">
        <v>317</v>
      </c>
      <c r="C47" s="43">
        <v>-90</v>
      </c>
      <c r="D47" s="161">
        <v>0</v>
      </c>
    </row>
    <row r="48" spans="1:4" ht="12.75">
      <c r="A48" s="38" t="s">
        <v>119</v>
      </c>
      <c r="C48" s="43">
        <v>-11296</v>
      </c>
      <c r="D48" s="126">
        <v>-9490</v>
      </c>
    </row>
    <row r="49" spans="1:4" ht="12.75">
      <c r="A49" s="47"/>
      <c r="C49" s="66"/>
      <c r="D49" s="126"/>
    </row>
    <row r="50" spans="1:4" ht="12.75">
      <c r="A50" s="112" t="s">
        <v>348</v>
      </c>
      <c r="C50" s="54">
        <f>SUM(C40:C49)</f>
        <v>-11275</v>
      </c>
      <c r="D50" s="54">
        <f>SUM(D40:D49)</f>
        <v>-18437</v>
      </c>
    </row>
    <row r="51" spans="1:4" ht="12.75">
      <c r="A51" s="53"/>
      <c r="C51" s="43"/>
      <c r="D51" s="121"/>
    </row>
    <row r="52" spans="1:4" ht="12.75">
      <c r="A52" s="53" t="s">
        <v>122</v>
      </c>
      <c r="C52" s="43"/>
      <c r="D52" s="121"/>
    </row>
    <row r="53" spans="1:4" ht="12.75">
      <c r="A53" s="53"/>
      <c r="C53" s="43"/>
      <c r="D53" s="121"/>
    </row>
    <row r="54" spans="1:4" ht="12.75">
      <c r="A54" s="115" t="s">
        <v>292</v>
      </c>
      <c r="C54" s="43">
        <v>-16200</v>
      </c>
      <c r="D54" s="126">
        <v>25211</v>
      </c>
    </row>
    <row r="55" spans="1:4" ht="12.75">
      <c r="A55" s="115" t="s">
        <v>291</v>
      </c>
      <c r="C55" s="43">
        <v>20816</v>
      </c>
      <c r="D55" s="126">
        <v>-15471</v>
      </c>
    </row>
    <row r="56" spans="1:4" ht="12.75">
      <c r="A56" s="115" t="s">
        <v>250</v>
      </c>
      <c r="C56" s="66">
        <v>1152</v>
      </c>
      <c r="D56" s="121">
        <v>0</v>
      </c>
    </row>
    <row r="57" spans="1:4" ht="12.75">
      <c r="A57" s="107" t="s">
        <v>290</v>
      </c>
      <c r="C57" s="66">
        <v>-11681</v>
      </c>
      <c r="D57" s="121">
        <v>-18642</v>
      </c>
    </row>
    <row r="58" spans="1:4" ht="12.75">
      <c r="A58" s="53" t="s">
        <v>168</v>
      </c>
      <c r="C58" s="66">
        <v>-1974</v>
      </c>
      <c r="D58" s="121">
        <v>-490</v>
      </c>
    </row>
    <row r="59" spans="1:4" ht="12.75">
      <c r="A59" s="53"/>
      <c r="C59" s="43"/>
      <c r="D59" s="126"/>
    </row>
    <row r="60" spans="1:4" ht="12.75">
      <c r="A60" s="114" t="s">
        <v>271</v>
      </c>
      <c r="C60" s="54">
        <f>SUM(C54:C59)</f>
        <v>-7887</v>
      </c>
      <c r="D60" s="54">
        <f>SUM(D54:D59)</f>
        <v>-9392</v>
      </c>
    </row>
    <row r="61" ht="12.75">
      <c r="D61" s="126"/>
    </row>
    <row r="62" spans="1:4" ht="12.75">
      <c r="A62" s="112" t="s">
        <v>272</v>
      </c>
      <c r="C62" s="38">
        <f>+C36+C50+C60</f>
        <v>35322</v>
      </c>
      <c r="D62" s="38">
        <f>+D36+D50+D60</f>
        <v>8456</v>
      </c>
    </row>
    <row r="63" spans="1:4" ht="12.75">
      <c r="A63" s="47" t="s">
        <v>143</v>
      </c>
      <c r="C63" s="38">
        <v>2078</v>
      </c>
      <c r="D63" s="114">
        <v>-123</v>
      </c>
    </row>
    <row r="64" ht="12.75">
      <c r="D64" s="126"/>
    </row>
    <row r="65" spans="1:4" ht="12.75">
      <c r="A65" s="114" t="s">
        <v>349</v>
      </c>
      <c r="C65" s="38">
        <v>30304</v>
      </c>
      <c r="D65" s="114">
        <v>21971</v>
      </c>
    </row>
    <row r="66" ht="12.75">
      <c r="D66" s="126"/>
    </row>
    <row r="67" spans="1:4" ht="13.5" thickBot="1">
      <c r="A67" s="114" t="s">
        <v>350</v>
      </c>
      <c r="C67" s="42">
        <f>+C62+C65+C63</f>
        <v>67704</v>
      </c>
      <c r="D67" s="42">
        <f>+D62+D65+D63</f>
        <v>30304</v>
      </c>
    </row>
    <row r="68" ht="13.5" thickTop="1">
      <c r="D68" s="66"/>
    </row>
    <row r="69" spans="1:4" ht="12.75">
      <c r="A69" s="38" t="s">
        <v>85</v>
      </c>
      <c r="D69" s="66"/>
    </row>
    <row r="70" ht="12.75">
      <c r="D70" s="57"/>
    </row>
    <row r="71" spans="1:4" ht="12.75">
      <c r="A71" s="38" t="s">
        <v>86</v>
      </c>
      <c r="C71" s="38">
        <v>7130</v>
      </c>
      <c r="D71" s="114">
        <v>4107</v>
      </c>
    </row>
    <row r="72" spans="1:4" ht="12.75">
      <c r="A72" s="38" t="s">
        <v>87</v>
      </c>
      <c r="C72" s="38">
        <v>60574</v>
      </c>
      <c r="D72" s="114">
        <v>26197</v>
      </c>
    </row>
    <row r="73" spans="3:4" ht="13.5" thickBot="1">
      <c r="C73" s="42">
        <f>SUM(C71:C72)</f>
        <v>67704</v>
      </c>
      <c r="D73" s="42">
        <f>SUM(D71:D72)</f>
        <v>30304</v>
      </c>
    </row>
    <row r="74" spans="3:4" ht="13.5" thickTop="1">
      <c r="C74" s="43"/>
      <c r="D74" s="43"/>
    </row>
    <row r="75" spans="1:4" ht="12.75">
      <c r="A75" s="34" t="s">
        <v>178</v>
      </c>
      <c r="B75" s="34"/>
      <c r="D75" s="66"/>
    </row>
    <row r="76" spans="1:2" ht="12.75">
      <c r="A76" s="106" t="s">
        <v>264</v>
      </c>
      <c r="B76" s="1"/>
    </row>
    <row r="77" ht="12.75">
      <c r="A77" s="38" t="s">
        <v>131</v>
      </c>
    </row>
  </sheetData>
  <sheetProtection/>
  <mergeCells count="3">
    <mergeCell ref="A3:E3"/>
    <mergeCell ref="A2:E2"/>
    <mergeCell ref="A1:E1"/>
  </mergeCells>
  <printOptions/>
  <pageMargins left="0.63" right="0.45" top="0.3" bottom="0.25" header="0.27" footer="0.25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8"/>
  <sheetViews>
    <sheetView view="pageBreakPreview" zoomScale="105" zoomScaleSheetLayoutView="105" zoomScalePageLayoutView="0" workbookViewId="0" topLeftCell="A254">
      <selection activeCell="B281" sqref="B281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140625" style="1" customWidth="1"/>
    <col min="5" max="5" width="11.140625" style="1" customWidth="1"/>
    <col min="6" max="6" width="12.8515625" style="1" customWidth="1"/>
    <col min="7" max="7" width="12.00390625" style="1" customWidth="1"/>
    <col min="8" max="8" width="13.00390625" style="1" customWidth="1"/>
    <col min="9" max="9" width="9.8515625" style="1" customWidth="1"/>
    <col min="10" max="10" width="11.281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4"/>
      <c r="K1" s="14"/>
      <c r="L1" s="14"/>
      <c r="M1" s="14"/>
    </row>
    <row r="2" spans="1:13" ht="12" customHeight="1">
      <c r="A2" s="163" t="s">
        <v>11</v>
      </c>
      <c r="B2" s="163"/>
      <c r="C2" s="163"/>
      <c r="D2" s="163"/>
      <c r="E2" s="163"/>
      <c r="F2" s="163"/>
      <c r="G2" s="163"/>
      <c r="H2" s="163"/>
      <c r="I2" s="163"/>
      <c r="J2" s="14"/>
      <c r="K2" s="14"/>
      <c r="L2" s="3"/>
      <c r="M2" s="3"/>
    </row>
    <row r="3" spans="1:13" ht="12" customHeight="1">
      <c r="A3" s="163" t="s">
        <v>12</v>
      </c>
      <c r="B3" s="163"/>
      <c r="C3" s="163"/>
      <c r="D3" s="163"/>
      <c r="E3" s="163"/>
      <c r="F3" s="163"/>
      <c r="G3" s="163"/>
      <c r="H3" s="163"/>
      <c r="I3" s="163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132</v>
      </c>
    </row>
    <row r="6" ht="12.75"/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160</v>
      </c>
    </row>
    <row r="10" spans="1:2" ht="12.75">
      <c r="A10" s="2"/>
      <c r="B10" s="1" t="s">
        <v>193</v>
      </c>
    </row>
    <row r="11" spans="1:2" ht="12.75">
      <c r="A11" s="2"/>
      <c r="B11" s="1" t="s">
        <v>194</v>
      </c>
    </row>
    <row r="12" ht="12.75">
      <c r="A12" s="2"/>
    </row>
    <row r="13" spans="1:11" ht="12.75">
      <c r="A13" s="2"/>
      <c r="B13" s="21" t="s">
        <v>150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151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152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08" t="s">
        <v>240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06" t="s">
        <v>268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49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153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05" t="s">
        <v>276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105" t="s">
        <v>283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105" t="s">
        <v>284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2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30" t="s">
        <v>35</v>
      </c>
      <c r="B25" s="7" t="s">
        <v>75</v>
      </c>
      <c r="C25" s="4"/>
      <c r="D25" s="86"/>
      <c r="E25" s="4"/>
      <c r="F25" s="4"/>
      <c r="G25" s="4"/>
      <c r="H25" s="4"/>
      <c r="I25" s="4"/>
      <c r="J25" s="4"/>
      <c r="K25" s="4"/>
    </row>
    <row r="26" spans="1:11" ht="12.75">
      <c r="A26" s="30"/>
      <c r="B26" s="7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6"/>
      <c r="B27" s="2" t="s">
        <v>88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30" t="s">
        <v>36</v>
      </c>
      <c r="B29" s="7" t="s">
        <v>76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6"/>
      <c r="B31" s="21" t="s">
        <v>108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2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9" t="s">
        <v>226</v>
      </c>
      <c r="B33" s="7" t="s">
        <v>237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05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108" t="s">
        <v>336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108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30" t="s">
        <v>37</v>
      </c>
      <c r="B37" s="7" t="s">
        <v>77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16"/>
      <c r="B39" s="108" t="s">
        <v>242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21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30" t="s">
        <v>38</v>
      </c>
      <c r="B41" s="7" t="s">
        <v>78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08" t="s">
        <v>337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105" t="s">
        <v>309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105" t="s">
        <v>277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16"/>
      <c r="B46" s="105" t="s">
        <v>278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16"/>
      <c r="B47" s="108" t="s">
        <v>338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16"/>
      <c r="B48" s="10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16"/>
      <c r="B49" s="105"/>
      <c r="C49" s="109"/>
      <c r="D49" s="143"/>
      <c r="E49" s="99"/>
      <c r="F49" s="143"/>
      <c r="G49" s="143"/>
      <c r="H49" s="107" t="s">
        <v>293</v>
      </c>
      <c r="J49" s="4"/>
      <c r="K49" s="4"/>
    </row>
    <row r="50" spans="1:11" ht="12.75">
      <c r="A50" s="16"/>
      <c r="B50" s="109"/>
      <c r="C50" s="109"/>
      <c r="D50" s="99" t="s">
        <v>294</v>
      </c>
      <c r="E50" s="99" t="s">
        <v>295</v>
      </c>
      <c r="F50" s="99" t="s">
        <v>296</v>
      </c>
      <c r="G50" s="144" t="s">
        <v>297</v>
      </c>
      <c r="H50" s="145" t="s">
        <v>298</v>
      </c>
      <c r="J50" s="4"/>
      <c r="K50" s="4"/>
    </row>
    <row r="51" spans="1:11" ht="12.75">
      <c r="A51" s="16"/>
      <c r="B51" s="146" t="s">
        <v>299</v>
      </c>
      <c r="C51" s="109"/>
      <c r="D51" s="100" t="s">
        <v>300</v>
      </c>
      <c r="E51" s="100" t="s">
        <v>301</v>
      </c>
      <c r="F51" s="100" t="s">
        <v>301</v>
      </c>
      <c r="G51" s="100" t="s">
        <v>301</v>
      </c>
      <c r="H51" s="147" t="s">
        <v>302</v>
      </c>
      <c r="J51" s="4"/>
      <c r="K51" s="4"/>
    </row>
    <row r="52" spans="1:11" ht="12.75">
      <c r="A52" s="16"/>
      <c r="B52" s="146"/>
      <c r="C52" s="109"/>
      <c r="D52" s="148"/>
      <c r="E52" s="149" t="s">
        <v>303</v>
      </c>
      <c r="F52" s="149" t="s">
        <v>303</v>
      </c>
      <c r="G52" s="149" t="s">
        <v>303</v>
      </c>
      <c r="H52" s="149" t="s">
        <v>303</v>
      </c>
      <c r="J52" s="4"/>
      <c r="K52" s="4"/>
    </row>
    <row r="53" spans="1:11" ht="12.75">
      <c r="A53" s="16"/>
      <c r="B53" s="108" t="s">
        <v>305</v>
      </c>
      <c r="C53" s="4"/>
      <c r="D53" s="22">
        <v>226300</v>
      </c>
      <c r="E53" s="151">
        <v>1.27</v>
      </c>
      <c r="F53" s="151">
        <v>1.36</v>
      </c>
      <c r="G53" s="151">
        <v>1.31</v>
      </c>
      <c r="H53" s="152">
        <v>297039</v>
      </c>
      <c r="J53" s="4"/>
      <c r="K53" s="4"/>
    </row>
    <row r="54" spans="1:11" ht="12.75">
      <c r="A54" s="16"/>
      <c r="B54" s="108" t="s">
        <v>308</v>
      </c>
      <c r="C54" s="4"/>
      <c r="D54" s="22">
        <v>475200</v>
      </c>
      <c r="E54" s="151">
        <v>1.3</v>
      </c>
      <c r="F54" s="151">
        <v>1.37</v>
      </c>
      <c r="G54" s="151">
        <v>1.34</v>
      </c>
      <c r="H54" s="152">
        <v>639320</v>
      </c>
      <c r="J54" s="4"/>
      <c r="K54" s="4"/>
    </row>
    <row r="55" spans="1:11" ht="12.75">
      <c r="A55" s="16"/>
      <c r="B55" s="108" t="s">
        <v>318</v>
      </c>
      <c r="C55" s="4"/>
      <c r="D55" s="22">
        <v>751300</v>
      </c>
      <c r="E55" s="151">
        <v>1.32</v>
      </c>
      <c r="F55" s="151">
        <v>1.41</v>
      </c>
      <c r="G55" s="151">
        <v>1.37</v>
      </c>
      <c r="H55" s="152">
        <v>1031368</v>
      </c>
      <c r="J55" s="4"/>
      <c r="K55" s="4"/>
    </row>
    <row r="56" spans="1:11" ht="12.75">
      <c r="A56" s="16"/>
      <c r="B56" s="108" t="s">
        <v>319</v>
      </c>
      <c r="C56" s="4"/>
      <c r="D56" s="22">
        <v>5000</v>
      </c>
      <c r="E56" s="151">
        <v>1.26</v>
      </c>
      <c r="F56" s="151">
        <v>1.26</v>
      </c>
      <c r="G56" s="151">
        <v>1.26</v>
      </c>
      <c r="H56" s="152">
        <v>6321</v>
      </c>
      <c r="J56" s="4"/>
      <c r="K56" s="4"/>
    </row>
    <row r="57" spans="1:11" ht="12.75">
      <c r="A57" s="16"/>
      <c r="B57" s="108"/>
      <c r="C57" s="4"/>
      <c r="D57" s="159">
        <f>SUM(D53:D56)</f>
        <v>1457800</v>
      </c>
      <c r="E57" s="151"/>
      <c r="F57" s="151"/>
      <c r="G57" s="151"/>
      <c r="H57" s="159">
        <f>SUM(H53:H56)</f>
        <v>1974048</v>
      </c>
      <c r="J57" s="4"/>
      <c r="K57" s="4"/>
    </row>
    <row r="58" spans="1:11" ht="12.75">
      <c r="A58" s="16"/>
      <c r="B58" s="105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16"/>
      <c r="B59" s="150" t="s">
        <v>304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16"/>
      <c r="B60" s="2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16"/>
      <c r="B61" s="105" t="s">
        <v>320</v>
      </c>
      <c r="C61" s="3"/>
      <c r="D61" s="25"/>
      <c r="E61" s="25"/>
      <c r="F61" s="25"/>
      <c r="G61" s="4"/>
      <c r="H61" s="26"/>
      <c r="I61" s="4"/>
      <c r="J61" s="4"/>
      <c r="K61" s="4"/>
    </row>
    <row r="62" spans="2:11" ht="12.75">
      <c r="B62" s="105" t="s">
        <v>369</v>
      </c>
      <c r="C62" s="4"/>
      <c r="D62" s="4"/>
      <c r="E62" s="4"/>
      <c r="F62" s="4"/>
      <c r="G62" s="4"/>
      <c r="H62" s="4"/>
      <c r="I62" s="4"/>
      <c r="J62" s="4"/>
      <c r="K62" s="4"/>
    </row>
    <row r="63" spans="1:9" ht="12" customHeight="1">
      <c r="A63" s="2"/>
      <c r="B63" s="105" t="s">
        <v>270</v>
      </c>
      <c r="C63" s="4"/>
      <c r="D63" s="4"/>
      <c r="E63" s="4"/>
      <c r="F63" s="4"/>
      <c r="G63" s="4"/>
      <c r="H63" s="86"/>
      <c r="I63" s="4"/>
    </row>
    <row r="64" spans="1:2" ht="12" customHeight="1">
      <c r="A64" s="2"/>
      <c r="B64" s="2"/>
    </row>
    <row r="65" spans="1:2" ht="12" customHeight="1">
      <c r="A65" s="7" t="s">
        <v>39</v>
      </c>
      <c r="B65" s="7" t="s">
        <v>30</v>
      </c>
    </row>
    <row r="66" spans="1:2" ht="12" customHeight="1">
      <c r="A66" s="7"/>
      <c r="B66" s="7"/>
    </row>
    <row r="67" spans="1:2" ht="12" customHeight="1">
      <c r="A67" s="7"/>
      <c r="B67" s="108" t="s">
        <v>287</v>
      </c>
    </row>
    <row r="68" spans="1:8" ht="12" customHeight="1">
      <c r="A68" s="7"/>
      <c r="B68" s="105" t="s">
        <v>288</v>
      </c>
      <c r="F68" s="49"/>
      <c r="H68" s="49"/>
    </row>
    <row r="69" spans="1:8" ht="12" customHeight="1">
      <c r="A69" s="7"/>
      <c r="B69" s="21"/>
      <c r="F69" s="49"/>
      <c r="H69" s="49"/>
    </row>
    <row r="70" spans="1:2" ht="12" customHeight="1">
      <c r="A70" s="30" t="s">
        <v>40</v>
      </c>
      <c r="B70" s="7" t="s">
        <v>79</v>
      </c>
    </row>
    <row r="71" spans="1:2" ht="12" customHeight="1">
      <c r="A71" s="2"/>
      <c r="B71" s="60"/>
    </row>
    <row r="72" spans="1:2" ht="12" customHeight="1">
      <c r="A72" s="16"/>
      <c r="B72" s="108" t="s">
        <v>321</v>
      </c>
    </row>
    <row r="73" ht="12" customHeight="1">
      <c r="B73" s="2"/>
    </row>
    <row r="74" spans="2:11" ht="12.75">
      <c r="B74" s="16"/>
      <c r="F74" s="51"/>
      <c r="G74" s="12"/>
      <c r="I74" s="29"/>
      <c r="J74" s="29"/>
      <c r="K74" s="29"/>
    </row>
    <row r="75" spans="2:11" ht="12.75">
      <c r="B75" s="2"/>
      <c r="C75" s="166" t="s">
        <v>190</v>
      </c>
      <c r="D75" s="166"/>
      <c r="E75" s="166"/>
      <c r="F75" s="166"/>
      <c r="G75" s="99"/>
      <c r="H75" s="99"/>
      <c r="I75" s="99"/>
      <c r="J75" s="98"/>
      <c r="K75" s="98"/>
    </row>
    <row r="76" spans="3:11" ht="12.75">
      <c r="C76" s="99"/>
      <c r="D76" s="99"/>
      <c r="E76" s="99" t="s">
        <v>101</v>
      </c>
      <c r="F76" s="110" t="s">
        <v>104</v>
      </c>
      <c r="G76" s="100"/>
      <c r="H76" s="98"/>
      <c r="I76" s="99" t="s">
        <v>273</v>
      </c>
      <c r="J76" s="111"/>
      <c r="K76" s="98"/>
    </row>
    <row r="77" spans="2:11" ht="12.75">
      <c r="B77" s="17"/>
      <c r="C77" s="99" t="s">
        <v>16</v>
      </c>
      <c r="D77" s="99" t="s">
        <v>17</v>
      </c>
      <c r="E77" s="110" t="s">
        <v>102</v>
      </c>
      <c r="F77" s="110" t="s">
        <v>103</v>
      </c>
      <c r="G77" s="99" t="s">
        <v>351</v>
      </c>
      <c r="H77" s="99" t="s">
        <v>29</v>
      </c>
      <c r="I77" s="111" t="s">
        <v>189</v>
      </c>
      <c r="J77" s="99" t="s">
        <v>29</v>
      </c>
      <c r="K77" s="99"/>
    </row>
    <row r="78" spans="2:11" ht="12.75">
      <c r="B78" s="17"/>
      <c r="C78" s="3" t="s">
        <v>0</v>
      </c>
      <c r="D78" s="3" t="s">
        <v>0</v>
      </c>
      <c r="E78" s="3" t="s">
        <v>0</v>
      </c>
      <c r="F78" s="3" t="s">
        <v>0</v>
      </c>
      <c r="G78" s="3" t="s">
        <v>0</v>
      </c>
      <c r="H78" s="3" t="s">
        <v>0</v>
      </c>
      <c r="I78" s="3" t="s">
        <v>0</v>
      </c>
      <c r="J78" s="3" t="s">
        <v>0</v>
      </c>
      <c r="K78" s="3"/>
    </row>
    <row r="79" spans="2:11" ht="12.75">
      <c r="B79" s="17" t="s">
        <v>18</v>
      </c>
      <c r="F79" s="5"/>
      <c r="H79" s="27"/>
      <c r="I79" s="29"/>
      <c r="J79" s="27"/>
      <c r="K79" s="27"/>
    </row>
    <row r="80" spans="2:11" ht="12.75">
      <c r="B80" s="2" t="s">
        <v>105</v>
      </c>
      <c r="C80" s="8">
        <v>4231</v>
      </c>
      <c r="D80" s="8">
        <v>27715</v>
      </c>
      <c r="E80" s="29">
        <v>57296</v>
      </c>
      <c r="F80" s="29">
        <v>5596</v>
      </c>
      <c r="G80" s="133">
        <v>0</v>
      </c>
      <c r="H80" s="153">
        <f>SUM(B80:G80)</f>
        <v>94838</v>
      </c>
      <c r="I80" s="29">
        <v>0</v>
      </c>
      <c r="J80" s="153">
        <f>+H80+I80</f>
        <v>94838</v>
      </c>
      <c r="K80" s="23"/>
    </row>
    <row r="81" spans="2:11" ht="12.75">
      <c r="B81" s="21" t="s">
        <v>129</v>
      </c>
      <c r="C81" s="8">
        <v>41</v>
      </c>
      <c r="D81" s="8">
        <v>0</v>
      </c>
      <c r="E81" s="29">
        <v>0</v>
      </c>
      <c r="F81" s="29">
        <v>0</v>
      </c>
      <c r="G81" s="156">
        <v>-41</v>
      </c>
      <c r="H81" s="153">
        <v>0</v>
      </c>
      <c r="I81" s="29">
        <v>0</v>
      </c>
      <c r="J81" s="153">
        <f>+H81+I81</f>
        <v>0</v>
      </c>
      <c r="K81" s="139"/>
    </row>
    <row r="82" spans="2:11" ht="13.5" thickBot="1">
      <c r="B82" s="2"/>
      <c r="C82" s="79">
        <f aca="true" t="shared" si="0" ref="C82:J82">SUM(C80:C81)</f>
        <v>4272</v>
      </c>
      <c r="D82" s="79">
        <f t="shared" si="0"/>
        <v>27715</v>
      </c>
      <c r="E82" s="79">
        <f t="shared" si="0"/>
        <v>57296</v>
      </c>
      <c r="F82" s="79">
        <f t="shared" si="0"/>
        <v>5596</v>
      </c>
      <c r="G82" s="79">
        <f t="shared" si="0"/>
        <v>-41</v>
      </c>
      <c r="H82" s="79">
        <f t="shared" si="0"/>
        <v>94838</v>
      </c>
      <c r="I82" s="79">
        <f t="shared" si="0"/>
        <v>0</v>
      </c>
      <c r="J82" s="79">
        <f t="shared" si="0"/>
        <v>94838</v>
      </c>
      <c r="K82" s="12"/>
    </row>
    <row r="83" spans="3:11" ht="13.5" thickTop="1">
      <c r="C83" s="154"/>
      <c r="D83" s="154"/>
      <c r="E83" s="154"/>
      <c r="F83" s="155"/>
      <c r="G83" s="156"/>
      <c r="H83" s="154"/>
      <c r="I83" s="29"/>
      <c r="J83" s="154"/>
      <c r="K83" s="12"/>
    </row>
    <row r="84" spans="2:11" ht="12.75">
      <c r="B84" s="17" t="s">
        <v>106</v>
      </c>
      <c r="C84" s="154"/>
      <c r="D84" s="154"/>
      <c r="E84" s="154"/>
      <c r="F84" s="155"/>
      <c r="G84" s="156"/>
      <c r="H84" s="154"/>
      <c r="I84" s="29"/>
      <c r="J84" s="154"/>
      <c r="K84" s="12"/>
    </row>
    <row r="85" spans="2:11" ht="12.75">
      <c r="B85" s="1" t="s">
        <v>107</v>
      </c>
      <c r="C85" s="8">
        <v>-1061</v>
      </c>
      <c r="D85" s="8">
        <v>4371</v>
      </c>
      <c r="E85" s="29">
        <v>22068</v>
      </c>
      <c r="F85" s="29">
        <v>2863</v>
      </c>
      <c r="G85" s="133">
        <v>0</v>
      </c>
      <c r="H85" s="18">
        <f>SUM(B85:G85)</f>
        <v>28241</v>
      </c>
      <c r="I85" s="29">
        <v>-463</v>
      </c>
      <c r="J85" s="8">
        <f>+H85+I85</f>
        <v>27778</v>
      </c>
      <c r="K85" s="12"/>
    </row>
    <row r="86" spans="2:11" ht="12.75">
      <c r="B86" s="1" t="s">
        <v>124</v>
      </c>
      <c r="C86" s="154"/>
      <c r="D86" s="154"/>
      <c r="E86" s="154"/>
      <c r="F86" s="155"/>
      <c r="G86" s="156"/>
      <c r="H86" s="56">
        <v>-57</v>
      </c>
      <c r="I86" s="56">
        <v>0</v>
      </c>
      <c r="J86" s="84">
        <f>+H86+I86</f>
        <v>-57</v>
      </c>
      <c r="K86" s="12"/>
    </row>
    <row r="87" spans="2:11" ht="12.75">
      <c r="B87" s="1" t="s">
        <v>228</v>
      </c>
      <c r="C87" s="154"/>
      <c r="D87" s="154"/>
      <c r="E87" s="154"/>
      <c r="F87" s="155"/>
      <c r="G87" s="156"/>
      <c r="H87" s="18">
        <f>SUM(H85:H86)</f>
        <v>28184</v>
      </c>
      <c r="I87" s="18">
        <f>SUM(I85:I86)</f>
        <v>-463</v>
      </c>
      <c r="J87" s="18">
        <f>SUM(J85:J86)</f>
        <v>27721</v>
      </c>
      <c r="K87" s="29"/>
    </row>
    <row r="88" spans="2:11" ht="12.75">
      <c r="B88" s="1" t="s">
        <v>109</v>
      </c>
      <c r="C88" s="154"/>
      <c r="D88" s="154"/>
      <c r="E88" s="154"/>
      <c r="F88" s="155"/>
      <c r="G88" s="156"/>
      <c r="H88" s="18">
        <v>-541</v>
      </c>
      <c r="I88" s="29">
        <v>0</v>
      </c>
      <c r="J88" s="8">
        <f>+H88+I88</f>
        <v>-541</v>
      </c>
      <c r="K88" s="12"/>
    </row>
    <row r="89" spans="2:11" ht="12.75">
      <c r="B89" s="49" t="s">
        <v>123</v>
      </c>
      <c r="C89" s="154"/>
      <c r="D89" s="154"/>
      <c r="E89" s="154"/>
      <c r="F89" s="155"/>
      <c r="G89" s="156"/>
      <c r="H89" s="18">
        <v>-1</v>
      </c>
      <c r="I89" s="29">
        <v>0</v>
      </c>
      <c r="J89" s="8">
        <f>+H89+I89</f>
        <v>-1</v>
      </c>
      <c r="K89" s="133"/>
    </row>
    <row r="90" spans="2:11" ht="12.75">
      <c r="B90" s="109" t="s">
        <v>257</v>
      </c>
      <c r="C90" s="154"/>
      <c r="D90" s="154"/>
      <c r="E90" s="154"/>
      <c r="F90" s="155"/>
      <c r="G90" s="156"/>
      <c r="H90" s="18"/>
      <c r="I90" s="29"/>
      <c r="J90" s="154"/>
      <c r="K90" s="12"/>
    </row>
    <row r="91" spans="2:11" ht="12.75">
      <c r="B91" s="109" t="s">
        <v>258</v>
      </c>
      <c r="C91" s="154"/>
      <c r="D91" s="154"/>
      <c r="E91" s="154"/>
      <c r="F91" s="155"/>
      <c r="G91" s="156"/>
      <c r="H91" s="56">
        <v>0</v>
      </c>
      <c r="I91" s="56">
        <v>0</v>
      </c>
      <c r="J91" s="84">
        <f>+H91+I91</f>
        <v>0</v>
      </c>
      <c r="K91" s="133"/>
    </row>
    <row r="92" spans="2:11" ht="12.75">
      <c r="B92" s="49" t="s">
        <v>231</v>
      </c>
      <c r="C92" s="154"/>
      <c r="D92" s="154"/>
      <c r="E92" s="154"/>
      <c r="F92" s="155"/>
      <c r="G92" s="156"/>
      <c r="H92" s="29">
        <f>SUM(H87:H91)</f>
        <v>27642</v>
      </c>
      <c r="I92" s="29">
        <f>SUM(I87:I91)</f>
        <v>-463</v>
      </c>
      <c r="J92" s="29">
        <f>SUM(J87:J91)</f>
        <v>27179</v>
      </c>
      <c r="K92" s="29"/>
    </row>
    <row r="93" spans="2:11" ht="12.75">
      <c r="B93" s="16" t="s">
        <v>223</v>
      </c>
      <c r="C93" s="154"/>
      <c r="D93" s="154"/>
      <c r="E93" s="154"/>
      <c r="F93" s="155"/>
      <c r="G93" s="156"/>
      <c r="H93" s="29">
        <v>-8523</v>
      </c>
      <c r="I93" s="29">
        <v>0</v>
      </c>
      <c r="J93" s="29">
        <f>+H93+I93</f>
        <v>-8523</v>
      </c>
      <c r="K93" s="29"/>
    </row>
    <row r="94" spans="2:11" ht="13.5" thickBot="1">
      <c r="B94" s="16" t="s">
        <v>232</v>
      </c>
      <c r="C94" s="154"/>
      <c r="D94" s="154"/>
      <c r="E94" s="154"/>
      <c r="F94" s="155"/>
      <c r="G94" s="156"/>
      <c r="H94" s="62">
        <f>+H92+H93</f>
        <v>19119</v>
      </c>
      <c r="I94" s="62">
        <f>+I92+I93</f>
        <v>-463</v>
      </c>
      <c r="J94" s="62">
        <f>+J92+J93</f>
        <v>18656</v>
      </c>
      <c r="K94" s="29"/>
    </row>
    <row r="95" spans="1:11" ht="13.5" thickTop="1">
      <c r="A95" s="30"/>
      <c r="D95" s="86"/>
      <c r="H95" s="29"/>
      <c r="I95" s="8"/>
      <c r="J95" s="29"/>
      <c r="K95" s="12"/>
    </row>
    <row r="96" spans="1:11" ht="12.75">
      <c r="A96" s="30"/>
      <c r="B96" s="108" t="s">
        <v>322</v>
      </c>
      <c r="D96" s="86"/>
      <c r="H96" s="29"/>
      <c r="I96" s="8"/>
      <c r="J96" s="29"/>
      <c r="K96" s="12"/>
    </row>
    <row r="97" spans="1:11" ht="12.75">
      <c r="A97" s="30"/>
      <c r="D97" s="86"/>
      <c r="H97" s="29"/>
      <c r="I97" s="8"/>
      <c r="J97" s="29"/>
      <c r="K97" s="12"/>
    </row>
    <row r="98" spans="1:11" ht="12.75">
      <c r="A98" s="30"/>
      <c r="B98" s="2"/>
      <c r="C98" s="166" t="s">
        <v>190</v>
      </c>
      <c r="D98" s="166"/>
      <c r="E98" s="166"/>
      <c r="F98" s="166"/>
      <c r="G98" s="99"/>
      <c r="H98" s="99"/>
      <c r="I98" s="99"/>
      <c r="J98" s="98"/>
      <c r="K98" s="12"/>
    </row>
    <row r="99" spans="1:11" ht="12.75">
      <c r="A99" s="30"/>
      <c r="C99" s="99"/>
      <c r="D99" s="99"/>
      <c r="E99" s="99" t="s">
        <v>101</v>
      </c>
      <c r="F99" s="110" t="s">
        <v>104</v>
      </c>
      <c r="G99" s="100"/>
      <c r="H99" s="98"/>
      <c r="I99" s="99" t="s">
        <v>273</v>
      </c>
      <c r="J99" s="111"/>
      <c r="K99" s="12"/>
    </row>
    <row r="100" spans="1:11" ht="12.75">
      <c r="A100" s="30"/>
      <c r="B100" s="17"/>
      <c r="C100" s="99" t="s">
        <v>16</v>
      </c>
      <c r="D100" s="99" t="s">
        <v>17</v>
      </c>
      <c r="E100" s="110" t="s">
        <v>102</v>
      </c>
      <c r="F100" s="110" t="s">
        <v>103</v>
      </c>
      <c r="G100" s="99" t="s">
        <v>351</v>
      </c>
      <c r="H100" s="99" t="s">
        <v>29</v>
      </c>
      <c r="I100" s="160" t="s">
        <v>189</v>
      </c>
      <c r="J100" s="99" t="s">
        <v>29</v>
      </c>
      <c r="K100" s="12"/>
    </row>
    <row r="101" spans="1:11" ht="12.75">
      <c r="A101" s="30"/>
      <c r="B101" s="17"/>
      <c r="C101" s="3" t="s">
        <v>0</v>
      </c>
      <c r="D101" s="3" t="s">
        <v>0</v>
      </c>
      <c r="E101" s="3" t="s">
        <v>0</v>
      </c>
      <c r="F101" s="3" t="s">
        <v>0</v>
      </c>
      <c r="G101" s="3" t="s">
        <v>0</v>
      </c>
      <c r="H101" s="3" t="s">
        <v>0</v>
      </c>
      <c r="I101" s="3" t="s">
        <v>0</v>
      </c>
      <c r="J101" s="3" t="s">
        <v>0</v>
      </c>
      <c r="K101" s="12"/>
    </row>
    <row r="102" spans="1:11" ht="12.75">
      <c r="A102" s="30"/>
      <c r="B102" s="17" t="s">
        <v>18</v>
      </c>
      <c r="F102" s="5"/>
      <c r="H102" s="27"/>
      <c r="I102" s="29"/>
      <c r="J102" s="27"/>
      <c r="K102" s="12"/>
    </row>
    <row r="103" spans="1:11" ht="12.75">
      <c r="A103" s="30"/>
      <c r="B103" s="2" t="s">
        <v>105</v>
      </c>
      <c r="C103" s="1">
        <v>16315</v>
      </c>
      <c r="D103" s="1">
        <v>123682</v>
      </c>
      <c r="E103" s="51">
        <v>190421</v>
      </c>
      <c r="F103" s="51">
        <v>23834</v>
      </c>
      <c r="G103" s="133">
        <v>0</v>
      </c>
      <c r="H103" s="23">
        <f>SUM(B103:G103)</f>
        <v>354252</v>
      </c>
      <c r="I103" s="29">
        <v>0</v>
      </c>
      <c r="J103" s="23">
        <f>+H103+I103</f>
        <v>354252</v>
      </c>
      <c r="K103" s="12"/>
    </row>
    <row r="104" spans="1:11" ht="12.75">
      <c r="A104" s="30"/>
      <c r="B104" s="21" t="s">
        <v>129</v>
      </c>
      <c r="C104" s="8">
        <v>41</v>
      </c>
      <c r="D104" s="58">
        <v>0</v>
      </c>
      <c r="E104" s="29">
        <v>0</v>
      </c>
      <c r="F104" s="29">
        <v>0</v>
      </c>
      <c r="G104" s="156">
        <f>-C104</f>
        <v>-41</v>
      </c>
      <c r="H104" s="59">
        <v>0</v>
      </c>
      <c r="I104" s="29">
        <v>0</v>
      </c>
      <c r="J104" s="59">
        <f>+H104+I104</f>
        <v>0</v>
      </c>
      <c r="K104" s="12"/>
    </row>
    <row r="105" spans="1:11" ht="13.5" thickBot="1">
      <c r="A105" s="30"/>
      <c r="B105" s="2"/>
      <c r="C105" s="52">
        <f aca="true" t="shared" si="1" ref="C105:J105">SUM(C103:C104)</f>
        <v>16356</v>
      </c>
      <c r="D105" s="52">
        <f t="shared" si="1"/>
        <v>123682</v>
      </c>
      <c r="E105" s="52">
        <f t="shared" si="1"/>
        <v>190421</v>
      </c>
      <c r="F105" s="52">
        <f t="shared" si="1"/>
        <v>23834</v>
      </c>
      <c r="G105" s="79">
        <f t="shared" si="1"/>
        <v>-41</v>
      </c>
      <c r="H105" s="52">
        <f t="shared" si="1"/>
        <v>354252</v>
      </c>
      <c r="I105" s="79">
        <f t="shared" si="1"/>
        <v>0</v>
      </c>
      <c r="J105" s="52">
        <f t="shared" si="1"/>
        <v>354252</v>
      </c>
      <c r="K105" s="12"/>
    </row>
    <row r="106" spans="1:11" ht="13.5" thickTop="1">
      <c r="A106" s="30"/>
      <c r="F106" s="51"/>
      <c r="G106" s="156"/>
      <c r="I106" s="29"/>
      <c r="K106" s="12"/>
    </row>
    <row r="107" spans="1:11" ht="12.75">
      <c r="A107" s="30"/>
      <c r="B107" s="17" t="s">
        <v>106</v>
      </c>
      <c r="F107" s="51"/>
      <c r="G107" s="12"/>
      <c r="I107" s="29"/>
      <c r="K107" s="12"/>
    </row>
    <row r="108" spans="1:11" ht="12.75">
      <c r="A108" s="30"/>
      <c r="B108" s="1" t="s">
        <v>107</v>
      </c>
      <c r="C108" s="1">
        <v>-2228</v>
      </c>
      <c r="D108" s="1">
        <v>24739</v>
      </c>
      <c r="E108" s="51">
        <v>46466</v>
      </c>
      <c r="F108" s="51">
        <v>11500</v>
      </c>
      <c r="G108" s="35">
        <v>0</v>
      </c>
      <c r="H108" s="18">
        <f>SUM(B108:G108)</f>
        <v>80477</v>
      </c>
      <c r="I108" s="29">
        <v>-589</v>
      </c>
      <c r="J108" s="1">
        <f>+H108+I108</f>
        <v>79888</v>
      </c>
      <c r="K108" s="12"/>
    </row>
    <row r="109" spans="1:11" ht="12.75">
      <c r="A109" s="30"/>
      <c r="B109" s="1" t="s">
        <v>124</v>
      </c>
      <c r="F109" s="51"/>
      <c r="G109" s="12"/>
      <c r="H109" s="56">
        <v>-3381</v>
      </c>
      <c r="I109" s="56">
        <v>0</v>
      </c>
      <c r="J109" s="33">
        <f>+H109+I109</f>
        <v>-3381</v>
      </c>
      <c r="K109" s="12"/>
    </row>
    <row r="110" spans="1:11" ht="12.75">
      <c r="A110" s="30"/>
      <c r="B110" s="1" t="s">
        <v>228</v>
      </c>
      <c r="F110" s="51"/>
      <c r="G110" s="12"/>
      <c r="H110" s="18">
        <f>SUM(H108:H109)</f>
        <v>77096</v>
      </c>
      <c r="I110" s="18">
        <f>SUM(I108:I109)</f>
        <v>-589</v>
      </c>
      <c r="J110" s="18">
        <f>SUM(J108:J109)</f>
        <v>76507</v>
      </c>
      <c r="K110" s="12"/>
    </row>
    <row r="111" spans="1:11" ht="12.75">
      <c r="A111" s="30"/>
      <c r="B111" s="1" t="s">
        <v>109</v>
      </c>
      <c r="F111" s="51"/>
      <c r="G111" s="12"/>
      <c r="H111" s="18">
        <v>-2177</v>
      </c>
      <c r="I111" s="29">
        <v>0</v>
      </c>
      <c r="J111" s="1">
        <f>+H111+I111</f>
        <v>-2177</v>
      </c>
      <c r="K111" s="12"/>
    </row>
    <row r="112" spans="1:11" ht="12.75">
      <c r="A112" s="30"/>
      <c r="B112" s="49" t="s">
        <v>123</v>
      </c>
      <c r="F112" s="51"/>
      <c r="G112" s="12"/>
      <c r="H112" s="18">
        <v>55</v>
      </c>
      <c r="I112" s="29">
        <v>0</v>
      </c>
      <c r="J112" s="8">
        <f>+H112+I112</f>
        <v>55</v>
      </c>
      <c r="K112" s="12"/>
    </row>
    <row r="113" spans="1:11" ht="12.75">
      <c r="A113" s="30"/>
      <c r="B113" s="109" t="s">
        <v>257</v>
      </c>
      <c r="F113" s="51"/>
      <c r="G113" s="12"/>
      <c r="H113" s="18"/>
      <c r="I113" s="29"/>
      <c r="K113" s="12"/>
    </row>
    <row r="114" spans="1:11" ht="12.75">
      <c r="A114" s="30"/>
      <c r="B114" s="109" t="s">
        <v>258</v>
      </c>
      <c r="F114" s="51"/>
      <c r="G114" s="12"/>
      <c r="H114" s="56">
        <v>0</v>
      </c>
      <c r="I114" s="56">
        <v>0</v>
      </c>
      <c r="J114" s="84">
        <f>+H114+I114</f>
        <v>0</v>
      </c>
      <c r="K114" s="12"/>
    </row>
    <row r="115" spans="1:11" ht="12.75">
      <c r="A115" s="30"/>
      <c r="B115" s="49" t="s">
        <v>231</v>
      </c>
      <c r="F115" s="51"/>
      <c r="G115" s="12"/>
      <c r="H115" s="29">
        <f>SUM(H110:H114)</f>
        <v>74974</v>
      </c>
      <c r="I115" s="29">
        <f>SUM(I110:I114)</f>
        <v>-589</v>
      </c>
      <c r="J115" s="29">
        <f>SUM(J110:J114)</f>
        <v>74385</v>
      </c>
      <c r="K115" s="12"/>
    </row>
    <row r="116" spans="1:11" ht="12.75">
      <c r="A116" s="30"/>
      <c r="B116" s="16" t="s">
        <v>223</v>
      </c>
      <c r="F116" s="51"/>
      <c r="G116" s="12"/>
      <c r="H116" s="29">
        <v>-21144</v>
      </c>
      <c r="I116" s="29">
        <v>0</v>
      </c>
      <c r="J116" s="29">
        <f>+H116+I116</f>
        <v>-21144</v>
      </c>
      <c r="K116" s="12"/>
    </row>
    <row r="117" spans="1:11" ht="13.5" thickBot="1">
      <c r="A117" s="30"/>
      <c r="B117" s="16" t="s">
        <v>232</v>
      </c>
      <c r="F117" s="51"/>
      <c r="G117" s="12"/>
      <c r="H117" s="62">
        <f>+H115+H116</f>
        <v>53830</v>
      </c>
      <c r="I117" s="62">
        <f>+I115+I116</f>
        <v>-589</v>
      </c>
      <c r="J117" s="62">
        <f>+J115+J116</f>
        <v>53241</v>
      </c>
      <c r="K117" s="12"/>
    </row>
    <row r="118" spans="1:11" ht="13.5" thickTop="1">
      <c r="A118" s="30"/>
      <c r="D118" s="86"/>
      <c r="H118" s="29"/>
      <c r="I118" s="8"/>
      <c r="J118" s="29"/>
      <c r="K118" s="12"/>
    </row>
    <row r="119" spans="1:11" ht="12.75">
      <c r="A119" s="30"/>
      <c r="D119" s="86"/>
      <c r="H119" s="29"/>
      <c r="I119" s="8"/>
      <c r="J119" s="29"/>
      <c r="K119" s="12"/>
    </row>
    <row r="120" spans="1:11" ht="12.75">
      <c r="A120" s="30" t="s">
        <v>41</v>
      </c>
      <c r="B120" s="19" t="s">
        <v>167</v>
      </c>
      <c r="D120" s="86"/>
      <c r="H120" s="29"/>
      <c r="I120" s="8"/>
      <c r="J120" s="29"/>
      <c r="K120" s="12"/>
    </row>
    <row r="121" spans="1:10" ht="12.75">
      <c r="A121" s="16"/>
      <c r="H121" s="29"/>
      <c r="I121" s="8"/>
      <c r="J121" s="29"/>
    </row>
    <row r="122" ht="12.75">
      <c r="B122" s="109" t="s">
        <v>238</v>
      </c>
    </row>
    <row r="123" spans="2:10" ht="12.75">
      <c r="B123" s="109" t="s">
        <v>339</v>
      </c>
      <c r="H123" s="29"/>
      <c r="I123" s="8"/>
      <c r="J123" s="29"/>
    </row>
    <row r="124" spans="2:10" ht="12.75">
      <c r="B124" s="109" t="s">
        <v>340</v>
      </c>
      <c r="H124" s="29"/>
      <c r="I124" s="8"/>
      <c r="J124" s="29"/>
    </row>
    <row r="125" spans="1:10" ht="12.75">
      <c r="A125" s="30"/>
      <c r="B125" s="109"/>
      <c r="H125" s="29"/>
      <c r="I125" s="8"/>
      <c r="J125" s="29"/>
    </row>
    <row r="126" spans="1:10" ht="12.75">
      <c r="A126" s="30" t="s">
        <v>42</v>
      </c>
      <c r="B126" s="19" t="s">
        <v>80</v>
      </c>
      <c r="H126" s="29"/>
      <c r="I126" s="8"/>
      <c r="J126" s="29"/>
    </row>
    <row r="127" spans="1:10" ht="12.75">
      <c r="A127" s="16"/>
      <c r="H127" s="29"/>
      <c r="I127" s="8"/>
      <c r="J127" s="29"/>
    </row>
    <row r="128" spans="1:10" ht="12.75">
      <c r="A128" s="16"/>
      <c r="B128" s="106" t="s">
        <v>285</v>
      </c>
      <c r="H128" s="29"/>
      <c r="I128" s="8"/>
      <c r="J128" s="29"/>
    </row>
    <row r="129" spans="1:10" ht="12.75">
      <c r="A129" s="16"/>
      <c r="B129" s="107" t="s">
        <v>286</v>
      </c>
      <c r="H129" s="29"/>
      <c r="I129" s="8"/>
      <c r="J129" s="29"/>
    </row>
    <row r="130" spans="1:10" ht="12.75">
      <c r="A130" s="16"/>
      <c r="B130" s="107"/>
      <c r="H130" s="29"/>
      <c r="I130" s="8"/>
      <c r="J130" s="29"/>
    </row>
    <row r="131" spans="1:10" ht="12.75">
      <c r="A131" s="7" t="s">
        <v>43</v>
      </c>
      <c r="B131" s="19" t="s">
        <v>81</v>
      </c>
      <c r="H131" s="29"/>
      <c r="I131" s="8"/>
      <c r="J131" s="29"/>
    </row>
    <row r="132" spans="3:11" ht="12.75">
      <c r="C132" s="4"/>
      <c r="E132" s="4"/>
      <c r="F132" s="4"/>
      <c r="G132" s="4"/>
      <c r="H132" s="4"/>
      <c r="I132" s="4"/>
      <c r="J132" s="4"/>
      <c r="K132" s="4"/>
    </row>
    <row r="133" spans="2:11" ht="12.75">
      <c r="B133" s="109" t="s">
        <v>310</v>
      </c>
      <c r="C133" s="4"/>
      <c r="E133" s="4"/>
      <c r="F133" s="4"/>
      <c r="G133" s="4"/>
      <c r="H133" s="4"/>
      <c r="I133" s="4"/>
      <c r="J133" s="4"/>
      <c r="K133" s="4"/>
    </row>
    <row r="134" spans="3:11" ht="12.75">
      <c r="C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108" t="s">
        <v>323</v>
      </c>
      <c r="C135" s="4"/>
      <c r="E135" s="4"/>
      <c r="F135" s="4"/>
      <c r="G135" s="4"/>
      <c r="H135" s="4"/>
      <c r="I135" s="4"/>
      <c r="J135" s="4"/>
      <c r="K135" s="4"/>
    </row>
    <row r="136" spans="1:11" ht="12.75">
      <c r="A136" s="2"/>
      <c r="B136" s="2"/>
      <c r="C136" s="4"/>
      <c r="E136" s="4"/>
      <c r="F136" s="4"/>
      <c r="G136" s="4"/>
      <c r="H136" s="4"/>
      <c r="I136" s="4"/>
      <c r="J136" s="4"/>
      <c r="K136" s="4"/>
    </row>
    <row r="137" spans="1:11" ht="12.75">
      <c r="A137" s="7" t="s">
        <v>236</v>
      </c>
      <c r="B137" s="7" t="s">
        <v>82</v>
      </c>
      <c r="C137" s="4"/>
      <c r="E137" s="4"/>
      <c r="F137" s="4"/>
      <c r="G137" s="4"/>
      <c r="H137" s="4"/>
      <c r="I137" s="4"/>
      <c r="J137" s="4"/>
      <c r="K137" s="4"/>
    </row>
    <row r="138" spans="1:11" ht="12.75">
      <c r="A138" s="2"/>
      <c r="B138" s="2"/>
      <c r="C138" s="4"/>
      <c r="E138" s="4"/>
      <c r="I138" s="4"/>
      <c r="J138" s="4"/>
      <c r="K138" s="4"/>
    </row>
    <row r="139" spans="1:11" ht="12.75">
      <c r="A139" s="2"/>
      <c r="B139" s="2" t="s">
        <v>110</v>
      </c>
      <c r="C139" s="4"/>
      <c r="E139" s="4"/>
      <c r="G139" s="49" t="s">
        <v>130</v>
      </c>
      <c r="H139" s="49" t="s">
        <v>130</v>
      </c>
      <c r="I139" s="16"/>
      <c r="J139" s="16"/>
      <c r="K139" s="4"/>
    </row>
    <row r="140" spans="1:11" ht="12.75">
      <c r="A140" s="2"/>
      <c r="B140" s="2"/>
      <c r="C140" s="4"/>
      <c r="E140" s="4"/>
      <c r="G140" s="106" t="s">
        <v>312</v>
      </c>
      <c r="H140" s="106" t="s">
        <v>269</v>
      </c>
      <c r="I140" s="16"/>
      <c r="J140" s="16"/>
      <c r="K140" s="4"/>
    </row>
    <row r="141" spans="1:11" ht="12.75">
      <c r="A141" s="2"/>
      <c r="B141" s="2" t="s">
        <v>225</v>
      </c>
      <c r="C141" s="4"/>
      <c r="E141" s="4"/>
      <c r="G141" s="16" t="s">
        <v>32</v>
      </c>
      <c r="H141" s="16" t="s">
        <v>32</v>
      </c>
      <c r="I141" s="4"/>
      <c r="J141" s="4"/>
      <c r="K141" s="4"/>
    </row>
    <row r="142" spans="1:11" ht="12.75">
      <c r="A142" s="2"/>
      <c r="B142" s="2" t="s">
        <v>31</v>
      </c>
      <c r="C142" s="4"/>
      <c r="E142" s="4"/>
      <c r="G142" s="4"/>
      <c r="H142" s="3"/>
      <c r="I142" s="4"/>
      <c r="J142" s="4"/>
      <c r="K142" s="4"/>
    </row>
    <row r="143" spans="1:11" ht="13.5" thickBot="1">
      <c r="A143" s="2"/>
      <c r="B143" s="2" t="s">
        <v>89</v>
      </c>
      <c r="C143" s="4"/>
      <c r="E143" s="4"/>
      <c r="G143" s="48">
        <v>113</v>
      </c>
      <c r="H143" s="48">
        <v>110</v>
      </c>
      <c r="I143" s="4"/>
      <c r="J143" s="4"/>
      <c r="K143" s="4"/>
    </row>
    <row r="144" spans="1:11" ht="13.5" thickTop="1">
      <c r="A144" s="2"/>
      <c r="B144" s="2"/>
      <c r="C144" s="4"/>
      <c r="E144" s="4"/>
      <c r="F144" s="157"/>
      <c r="G144" s="4"/>
      <c r="H144" s="157"/>
      <c r="I144" s="4"/>
      <c r="J144" s="4"/>
      <c r="K144" s="4"/>
    </row>
    <row r="145" spans="1:11" ht="12.75">
      <c r="A145" s="2"/>
      <c r="B145" s="2"/>
      <c r="C145" s="4"/>
      <c r="E145" s="4"/>
      <c r="F145" s="157"/>
      <c r="G145" s="4"/>
      <c r="H145" s="157"/>
      <c r="I145" s="4"/>
      <c r="J145" s="4"/>
      <c r="K145" s="4"/>
    </row>
    <row r="146" spans="1:11" ht="12.75">
      <c r="A146" s="2"/>
      <c r="B146" s="2"/>
      <c r="C146" s="4"/>
      <c r="K146" s="4"/>
    </row>
    <row r="147" spans="1:11" ht="12.75">
      <c r="A147" s="7" t="s">
        <v>161</v>
      </c>
      <c r="B147" s="2"/>
      <c r="C147" s="4"/>
      <c r="K147" s="4"/>
    </row>
    <row r="148" spans="1:11" ht="12.75">
      <c r="A148" s="2"/>
      <c r="B148" s="2"/>
      <c r="C148" s="4"/>
      <c r="K148" s="4"/>
    </row>
    <row r="149" spans="1:11" ht="12.75">
      <c r="A149" s="7" t="s">
        <v>33</v>
      </c>
      <c r="B149" s="7" t="s">
        <v>44</v>
      </c>
      <c r="C149" s="4"/>
      <c r="K149" s="4"/>
    </row>
    <row r="150" spans="1:11" ht="12.75">
      <c r="A150" s="2"/>
      <c r="B150" s="2"/>
      <c r="C150" s="4"/>
      <c r="K150" s="4"/>
    </row>
    <row r="151" spans="1:11" ht="12.75">
      <c r="A151" s="2"/>
      <c r="B151" s="106" t="s">
        <v>342</v>
      </c>
      <c r="C151" s="4"/>
      <c r="K151" s="4"/>
    </row>
    <row r="152" spans="1:11" ht="12.75">
      <c r="A152" s="2"/>
      <c r="B152" s="107" t="s">
        <v>324</v>
      </c>
      <c r="C152" s="4"/>
      <c r="K152" s="4"/>
    </row>
    <row r="153" spans="1:11" ht="12.75">
      <c r="A153" s="2"/>
      <c r="B153" s="16"/>
      <c r="C153" s="4"/>
      <c r="K153" s="4"/>
    </row>
    <row r="154" spans="1:11" ht="12.75">
      <c r="A154" s="2"/>
      <c r="B154" s="106" t="s">
        <v>343</v>
      </c>
      <c r="C154" s="4"/>
      <c r="K154" s="4"/>
    </row>
    <row r="155" spans="1:11" ht="12.75">
      <c r="A155" s="2"/>
      <c r="B155" s="107" t="s">
        <v>325</v>
      </c>
      <c r="C155" s="4"/>
      <c r="K155" s="4"/>
    </row>
    <row r="156" spans="1:11" ht="12.75">
      <c r="A156" s="2"/>
      <c r="B156" s="107"/>
      <c r="C156" s="4"/>
      <c r="K156" s="4"/>
    </row>
    <row r="157" spans="1:11" ht="12.75">
      <c r="A157" s="7" t="s">
        <v>45</v>
      </c>
      <c r="B157" s="7" t="s">
        <v>64</v>
      </c>
      <c r="C157" s="4"/>
      <c r="K157" s="4"/>
    </row>
    <row r="158" spans="1:11" ht="12.75">
      <c r="A158" s="2"/>
      <c r="B158" s="2"/>
      <c r="C158" s="4"/>
      <c r="K158" s="4"/>
    </row>
    <row r="159" spans="1:11" ht="12.75">
      <c r="A159" s="2"/>
      <c r="B159" s="106" t="s">
        <v>344</v>
      </c>
      <c r="C159" s="4"/>
      <c r="K159" s="4"/>
    </row>
    <row r="160" spans="1:11" ht="12.75">
      <c r="A160" s="2"/>
      <c r="B160" s="106" t="s">
        <v>328</v>
      </c>
      <c r="C160" s="4"/>
      <c r="K160" s="4"/>
    </row>
    <row r="161" spans="1:11" ht="12.75">
      <c r="A161" s="2"/>
      <c r="B161" s="107" t="s">
        <v>306</v>
      </c>
      <c r="C161" s="4"/>
      <c r="K161" s="4"/>
    </row>
    <row r="162" spans="1:11" ht="12.75">
      <c r="A162" s="2"/>
      <c r="B162" s="107"/>
      <c r="C162" s="4"/>
      <c r="K162" s="4"/>
    </row>
    <row r="163" spans="1:11" ht="12.75">
      <c r="A163" s="2"/>
      <c r="B163" s="107" t="s">
        <v>345</v>
      </c>
      <c r="C163" s="4"/>
      <c r="K163" s="4"/>
    </row>
    <row r="164" spans="1:11" ht="12.75">
      <c r="A164" s="2"/>
      <c r="B164" s="107" t="s">
        <v>326</v>
      </c>
      <c r="C164" s="4"/>
      <c r="K164" s="4"/>
    </row>
    <row r="165" spans="1:11" ht="12.75">
      <c r="A165" s="2"/>
      <c r="B165" s="107"/>
      <c r="C165" s="4"/>
      <c r="K165" s="4"/>
    </row>
    <row r="166" spans="1:11" ht="12.75">
      <c r="A166" s="7" t="s">
        <v>46</v>
      </c>
      <c r="B166" s="7" t="s">
        <v>357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2"/>
      <c r="B168" s="105" t="s">
        <v>274</v>
      </c>
      <c r="C168" s="4"/>
      <c r="D168" s="4"/>
      <c r="E168" s="4"/>
      <c r="F168" s="4"/>
      <c r="G168" s="4"/>
      <c r="H168" s="4"/>
      <c r="I168" s="4"/>
      <c r="J168" s="4"/>
      <c r="K168" s="136"/>
    </row>
    <row r="169" spans="1:11" ht="12.75">
      <c r="A169" s="2"/>
      <c r="B169" s="105" t="s">
        <v>275</v>
      </c>
      <c r="C169" s="4"/>
      <c r="D169" s="4"/>
      <c r="E169" s="4"/>
      <c r="F169" s="4"/>
      <c r="G169" s="4"/>
      <c r="H169" s="4"/>
      <c r="I169" s="4"/>
      <c r="J169" s="4"/>
      <c r="K169" s="136"/>
    </row>
    <row r="170" spans="1:11" ht="12.75">
      <c r="A170" s="2"/>
      <c r="B170" s="101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7" t="s">
        <v>47</v>
      </c>
      <c r="B171" s="7" t="s">
        <v>91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2"/>
      <c r="B172" s="2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2"/>
      <c r="B173" s="2" t="s">
        <v>93</v>
      </c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2"/>
      <c r="B174" s="2" t="s">
        <v>92</v>
      </c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2"/>
      <c r="B175" s="2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7" t="s">
        <v>48</v>
      </c>
      <c r="B176" s="7" t="s">
        <v>223</v>
      </c>
      <c r="G176" s="27" t="s">
        <v>182</v>
      </c>
      <c r="H176" s="113" t="s">
        <v>235</v>
      </c>
      <c r="K176" s="4"/>
    </row>
    <row r="177" spans="1:11" ht="12.75">
      <c r="A177" s="2"/>
      <c r="G177" s="27" t="s">
        <v>69</v>
      </c>
      <c r="H177" s="27" t="s">
        <v>196</v>
      </c>
      <c r="K177" s="4"/>
    </row>
    <row r="178" spans="1:11" ht="12.75">
      <c r="A178" s="2"/>
      <c r="G178" s="116" t="s">
        <v>327</v>
      </c>
      <c r="H178" s="116" t="s">
        <v>327</v>
      </c>
      <c r="K178" s="4"/>
    </row>
    <row r="179" spans="1:11" ht="12.75">
      <c r="A179" s="2"/>
      <c r="G179" s="20" t="s">
        <v>0</v>
      </c>
      <c r="H179" s="20" t="s">
        <v>0</v>
      </c>
      <c r="K179" s="4"/>
    </row>
    <row r="180" spans="1:11" ht="12.75">
      <c r="A180" s="2"/>
      <c r="B180" s="2" t="s">
        <v>19</v>
      </c>
      <c r="G180" s="119">
        <v>10554</v>
      </c>
      <c r="H180" s="119">
        <v>23271</v>
      </c>
      <c r="K180" s="4"/>
    </row>
    <row r="181" spans="1:11" ht="12.75">
      <c r="A181" s="2"/>
      <c r="B181" s="2" t="s">
        <v>224</v>
      </c>
      <c r="G181" s="119">
        <v>-1030</v>
      </c>
      <c r="H181" s="119">
        <v>-1729</v>
      </c>
      <c r="K181" s="4"/>
    </row>
    <row r="182" spans="1:11" ht="12.75">
      <c r="A182" s="2"/>
      <c r="B182" s="105" t="s">
        <v>307</v>
      </c>
      <c r="G182" s="119">
        <v>-1001</v>
      </c>
      <c r="H182" s="119">
        <v>-398</v>
      </c>
      <c r="K182" s="4"/>
    </row>
    <row r="183" spans="1:11" ht="13.5" thickBot="1">
      <c r="A183" s="2"/>
      <c r="B183" s="2"/>
      <c r="G183" s="120">
        <f>SUM(G180:G182)</f>
        <v>8523</v>
      </c>
      <c r="H183" s="120">
        <f>SUM(H180:H182)</f>
        <v>21144</v>
      </c>
      <c r="K183" s="4"/>
    </row>
    <row r="184" spans="1:11" ht="12.75">
      <c r="A184" s="2"/>
      <c r="B184" s="2"/>
      <c r="G184" s="162"/>
      <c r="H184" s="162"/>
      <c r="K184" s="4"/>
    </row>
    <row r="185" spans="1:11" ht="12.75">
      <c r="A185" s="2"/>
      <c r="B185" s="106" t="s">
        <v>353</v>
      </c>
      <c r="G185" s="162"/>
      <c r="H185" s="162"/>
      <c r="K185" s="4"/>
    </row>
    <row r="186" spans="1:11" ht="12.75">
      <c r="A186" s="2"/>
      <c r="B186" s="105" t="s">
        <v>352</v>
      </c>
      <c r="G186" s="162"/>
      <c r="H186" s="162"/>
      <c r="K186" s="4"/>
    </row>
    <row r="187" spans="1:11" ht="12.75">
      <c r="A187" s="2"/>
      <c r="B187" s="106" t="s">
        <v>355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2"/>
      <c r="B188" s="106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7" t="s">
        <v>49</v>
      </c>
      <c r="B189" s="7" t="s">
        <v>50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2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105" t="s">
        <v>279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2"/>
      <c r="B192" s="105" t="s">
        <v>280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105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108" t="s">
        <v>329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108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 t="s">
        <v>51</v>
      </c>
      <c r="B196" s="7" t="s">
        <v>90</v>
      </c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2"/>
      <c r="B197" s="2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2"/>
      <c r="B198" s="108" t="s">
        <v>330</v>
      </c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2"/>
      <c r="B199" s="105" t="s">
        <v>331</v>
      </c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2"/>
      <c r="B200" s="2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7" t="s">
        <v>52</v>
      </c>
      <c r="B201" s="7" t="s">
        <v>53</v>
      </c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2"/>
      <c r="B203" s="108" t="s">
        <v>332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2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7" t="s">
        <v>54</v>
      </c>
      <c r="B205" s="7" t="s">
        <v>55</v>
      </c>
      <c r="C205" s="4"/>
      <c r="D205" s="4"/>
      <c r="E205" s="4"/>
      <c r="F205" s="4"/>
      <c r="G205" s="4"/>
      <c r="H205" s="3" t="s">
        <v>65</v>
      </c>
      <c r="I205" s="4"/>
      <c r="J205" s="4"/>
      <c r="K205" s="4"/>
    </row>
    <row r="206" spans="1:11" ht="12.75">
      <c r="A206" s="2"/>
      <c r="B206" s="2"/>
      <c r="D206" s="4"/>
      <c r="E206" s="4"/>
      <c r="F206" s="4"/>
      <c r="G206" s="4"/>
      <c r="H206" s="117" t="s">
        <v>312</v>
      </c>
      <c r="I206" s="4"/>
      <c r="J206" s="4"/>
      <c r="K206" s="4"/>
    </row>
    <row r="207" spans="1:11" ht="12.75">
      <c r="A207" s="2"/>
      <c r="B207" s="1" t="s">
        <v>21</v>
      </c>
      <c r="D207" s="4"/>
      <c r="E207" s="4"/>
      <c r="F207" s="4"/>
      <c r="G207" s="4"/>
      <c r="H207" s="3" t="s">
        <v>0</v>
      </c>
      <c r="I207" s="4"/>
      <c r="J207" s="4"/>
      <c r="K207" s="4"/>
    </row>
    <row r="208" spans="1:11" ht="12.75">
      <c r="A208" s="2"/>
      <c r="D208" s="4"/>
      <c r="E208" s="4"/>
      <c r="F208" s="4"/>
      <c r="G208" s="4"/>
      <c r="H208" s="3"/>
      <c r="I208" s="4"/>
      <c r="J208" s="4"/>
      <c r="K208" s="4"/>
    </row>
    <row r="209" spans="1:11" ht="12.75">
      <c r="A209" s="2"/>
      <c r="C209" s="1" t="s">
        <v>67</v>
      </c>
      <c r="D209" s="4"/>
      <c r="E209" s="4"/>
      <c r="F209" s="4"/>
      <c r="G209" s="4"/>
      <c r="H209" s="24">
        <v>6750</v>
      </c>
      <c r="I209" s="4"/>
      <c r="J209" s="4"/>
      <c r="K209" s="4"/>
    </row>
    <row r="210" spans="1:11" ht="12.75">
      <c r="A210" s="2"/>
      <c r="C210" s="1" t="s">
        <v>66</v>
      </c>
      <c r="D210" s="4"/>
      <c r="E210" s="4"/>
      <c r="F210" s="4"/>
      <c r="G210" s="4"/>
      <c r="H210" s="45">
        <v>18000</v>
      </c>
      <c r="I210" s="4"/>
      <c r="J210" s="4"/>
      <c r="K210" s="4"/>
    </row>
    <row r="211" spans="1:11" ht="12.75">
      <c r="A211" s="2"/>
      <c r="D211" s="4"/>
      <c r="E211" s="4"/>
      <c r="F211" s="4"/>
      <c r="G211" s="4"/>
      <c r="H211" s="22">
        <f>SUM(H209:H210)</f>
        <v>24750</v>
      </c>
      <c r="I211" s="4"/>
      <c r="J211" s="4"/>
      <c r="K211" s="4"/>
    </row>
    <row r="212" spans="1:11" ht="12.75">
      <c r="A212" s="2"/>
      <c r="B212" s="1" t="s">
        <v>22</v>
      </c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2"/>
      <c r="C213" s="1" t="s">
        <v>67</v>
      </c>
      <c r="D213" s="4"/>
      <c r="E213" s="4"/>
      <c r="F213" s="4"/>
      <c r="G213" s="4"/>
      <c r="H213" s="22">
        <v>78746</v>
      </c>
      <c r="I213" s="4"/>
      <c r="J213" s="4"/>
      <c r="K213" s="4"/>
    </row>
    <row r="214" spans="1:11" ht="12.75">
      <c r="A214" s="2"/>
      <c r="C214" s="1" t="s">
        <v>84</v>
      </c>
      <c r="D214" s="4"/>
      <c r="E214" s="4"/>
      <c r="F214" s="4"/>
      <c r="G214" s="4"/>
      <c r="H214" s="81">
        <v>0</v>
      </c>
      <c r="I214" s="4"/>
      <c r="J214" s="4"/>
      <c r="K214" s="4"/>
    </row>
    <row r="215" spans="1:11" ht="12.75">
      <c r="A215" s="2"/>
      <c r="D215" s="4"/>
      <c r="E215" s="4"/>
      <c r="F215" s="4"/>
      <c r="G215" s="4"/>
      <c r="H215" s="24">
        <f>+H213+H214</f>
        <v>78746</v>
      </c>
      <c r="I215" s="4"/>
      <c r="J215" s="4"/>
      <c r="K215" s="4"/>
    </row>
    <row r="216" spans="1:11" ht="12.75">
      <c r="A216" s="2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3.5" thickBot="1">
      <c r="A217" s="2"/>
      <c r="B217" s="2"/>
      <c r="C217" s="4"/>
      <c r="D217" s="4"/>
      <c r="E217" s="4"/>
      <c r="F217" s="4"/>
      <c r="G217" s="4"/>
      <c r="H217" s="46">
        <f>+H211+H215</f>
        <v>103496</v>
      </c>
      <c r="I217" s="4"/>
      <c r="J217" s="4"/>
      <c r="K217" s="4"/>
    </row>
    <row r="218" spans="1:11" ht="13.5" thickTop="1">
      <c r="A218" s="2"/>
      <c r="B218" s="109" t="s">
        <v>233</v>
      </c>
      <c r="F218" s="22"/>
      <c r="H218" s="22"/>
      <c r="I218" s="4"/>
      <c r="J218" s="4"/>
      <c r="K218" s="4"/>
    </row>
    <row r="219" spans="1:11" ht="12.75">
      <c r="A219" s="2"/>
      <c r="F219" s="22"/>
      <c r="H219" s="22"/>
      <c r="I219" s="4"/>
      <c r="J219" s="4"/>
      <c r="K219" s="4"/>
    </row>
    <row r="220" spans="1:11" ht="12.75">
      <c r="A220" s="7" t="s">
        <v>56</v>
      </c>
      <c r="B220" s="7" t="s">
        <v>57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108" t="s">
        <v>354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2"/>
      <c r="B223" s="105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7" t="s">
        <v>58</v>
      </c>
      <c r="B224" s="7" t="s">
        <v>59</v>
      </c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2"/>
      <c r="B225" s="2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2"/>
      <c r="B226" s="21" t="s">
        <v>154</v>
      </c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"/>
      <c r="B227" s="21" t="s">
        <v>155</v>
      </c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21" t="s">
        <v>156</v>
      </c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2" t="s">
        <v>157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2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0"/>
      <c r="B231" s="2" t="s">
        <v>148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B232" s="21" t="s">
        <v>149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2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21" t="s">
        <v>158</v>
      </c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2"/>
      <c r="B235" s="21" t="s">
        <v>159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105" t="s">
        <v>281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105" t="s">
        <v>282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7" t="s">
        <v>60</v>
      </c>
      <c r="B239" s="7" t="s">
        <v>61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7"/>
      <c r="B240" s="7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2"/>
      <c r="B241" s="105" t="s">
        <v>334</v>
      </c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2"/>
      <c r="B242" s="105" t="s">
        <v>335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2"/>
      <c r="B243" s="105" t="s">
        <v>358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105" t="s">
        <v>359</v>
      </c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108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7" t="s">
        <v>62</v>
      </c>
      <c r="B246" s="7" t="s">
        <v>63</v>
      </c>
      <c r="C246" s="4"/>
      <c r="D246" s="4"/>
      <c r="E246" s="165" t="s">
        <v>213</v>
      </c>
      <c r="F246" s="165"/>
      <c r="G246" s="16" t="s">
        <v>214</v>
      </c>
      <c r="H246" s="3"/>
      <c r="J246" s="4"/>
      <c r="K246" s="4"/>
    </row>
    <row r="247" spans="1:11" ht="52.5" customHeight="1">
      <c r="A247" s="7"/>
      <c r="B247" s="7"/>
      <c r="C247" s="4"/>
      <c r="D247" s="4"/>
      <c r="E247" s="134" t="s">
        <v>255</v>
      </c>
      <c r="F247" s="134" t="s">
        <v>256</v>
      </c>
      <c r="G247" s="134" t="s">
        <v>254</v>
      </c>
      <c r="H247" s="85" t="s">
        <v>217</v>
      </c>
      <c r="J247" s="4"/>
      <c r="K247" s="4"/>
    </row>
    <row r="248" spans="1:11" ht="12.75">
      <c r="A248" s="7"/>
      <c r="B248" s="7"/>
      <c r="C248" s="4"/>
      <c r="D248" s="4"/>
      <c r="E248" s="118" t="s">
        <v>312</v>
      </c>
      <c r="F248" s="118" t="s">
        <v>269</v>
      </c>
      <c r="G248" s="118" t="s">
        <v>312</v>
      </c>
      <c r="H248" s="118" t="s">
        <v>269</v>
      </c>
      <c r="J248" s="4"/>
      <c r="K248" s="4"/>
    </row>
    <row r="249" spans="1:11" ht="12.75">
      <c r="A249" s="2"/>
      <c r="B249" s="2"/>
      <c r="C249" s="4"/>
      <c r="D249" s="4"/>
      <c r="E249" s="36" t="s">
        <v>0</v>
      </c>
      <c r="F249" s="36" t="s">
        <v>0</v>
      </c>
      <c r="G249" s="36" t="s">
        <v>0</v>
      </c>
      <c r="H249" s="36" t="s">
        <v>0</v>
      </c>
      <c r="J249" s="4"/>
      <c r="K249" s="4"/>
    </row>
    <row r="250" spans="1:11" ht="12.75">
      <c r="A250" s="2"/>
      <c r="B250" s="2"/>
      <c r="C250" s="4"/>
      <c r="D250" s="4"/>
      <c r="E250" s="3"/>
      <c r="F250" s="3"/>
      <c r="G250" s="3"/>
      <c r="H250" s="3"/>
      <c r="J250" s="4"/>
      <c r="K250" s="4"/>
    </row>
    <row r="251" spans="1:11" ht="12.75">
      <c r="A251" s="2"/>
      <c r="B251" s="105" t="s">
        <v>360</v>
      </c>
      <c r="C251" s="4"/>
      <c r="D251" s="4"/>
      <c r="E251" s="22">
        <v>19119</v>
      </c>
      <c r="F251" s="22">
        <v>-1451</v>
      </c>
      <c r="G251" s="22">
        <v>53830</v>
      </c>
      <c r="H251" s="22">
        <v>14600</v>
      </c>
      <c r="J251" s="4"/>
      <c r="K251" s="4"/>
    </row>
    <row r="252" spans="1:11" ht="12.75">
      <c r="A252" s="2"/>
      <c r="B252" s="105" t="s">
        <v>251</v>
      </c>
      <c r="C252" s="4"/>
      <c r="D252" s="4"/>
      <c r="E252" s="22">
        <v>-463</v>
      </c>
      <c r="F252" s="22">
        <v>-390</v>
      </c>
      <c r="G252" s="22">
        <v>-589</v>
      </c>
      <c r="H252" s="131">
        <v>-548</v>
      </c>
      <c r="J252" s="4"/>
      <c r="K252" s="4"/>
    </row>
    <row r="253" spans="1:11" ht="6.75" customHeight="1">
      <c r="A253" s="2"/>
      <c r="B253" s="2"/>
      <c r="C253" s="4"/>
      <c r="D253" s="4"/>
      <c r="E253" s="102"/>
      <c r="F253" s="102"/>
      <c r="G253" s="102"/>
      <c r="H253" s="102"/>
      <c r="J253" s="4"/>
      <c r="K253" s="4"/>
    </row>
    <row r="254" spans="1:11" ht="12" customHeight="1">
      <c r="A254" s="2"/>
      <c r="B254" s="105" t="s">
        <v>361</v>
      </c>
      <c r="C254" s="4"/>
      <c r="D254" s="4"/>
      <c r="E254" s="24"/>
      <c r="F254" s="24"/>
      <c r="G254" s="24"/>
      <c r="H254" s="24"/>
      <c r="J254" s="4"/>
      <c r="K254" s="4"/>
    </row>
    <row r="255" spans="1:11" ht="13.5" thickBot="1">
      <c r="A255" s="2"/>
      <c r="B255" s="105" t="s">
        <v>362</v>
      </c>
      <c r="E255" s="103">
        <f>SUM(E251:E252)</f>
        <v>18656</v>
      </c>
      <c r="F255" s="104">
        <f>SUM(F251:F252)</f>
        <v>-1841</v>
      </c>
      <c r="G255" s="104">
        <f>SUM(G251:G252)</f>
        <v>53241</v>
      </c>
      <c r="H255" s="104">
        <f>SUM(H251:H252)</f>
        <v>14052</v>
      </c>
      <c r="J255" s="4"/>
      <c r="K255" s="4"/>
    </row>
    <row r="256" spans="1:8" ht="12" customHeight="1" thickTop="1">
      <c r="A256" s="2"/>
      <c r="B256" s="2"/>
      <c r="E256" s="12"/>
      <c r="F256" s="12"/>
      <c r="G256" s="12"/>
      <c r="H256" s="26"/>
    </row>
    <row r="257" spans="1:8" ht="12" customHeight="1">
      <c r="A257" s="19"/>
      <c r="B257" s="1" t="s">
        <v>68</v>
      </c>
      <c r="E257" s="12">
        <v>310389</v>
      </c>
      <c r="F257" s="141">
        <v>310625</v>
      </c>
      <c r="G257" s="12">
        <v>310926</v>
      </c>
      <c r="H257" s="141">
        <v>310755</v>
      </c>
    </row>
    <row r="258" spans="1:8" ht="12" customHeight="1">
      <c r="A258" s="19"/>
      <c r="B258" s="1" t="s">
        <v>221</v>
      </c>
      <c r="E258" s="133">
        <v>798</v>
      </c>
      <c r="F258" s="137">
        <v>0</v>
      </c>
      <c r="G258" s="133">
        <v>837</v>
      </c>
      <c r="H258" s="140">
        <v>0</v>
      </c>
    </row>
    <row r="259" spans="1:8" ht="12" customHeight="1">
      <c r="A259" s="19"/>
      <c r="B259" s="1" t="s">
        <v>229</v>
      </c>
      <c r="E259" s="82"/>
      <c r="F259" s="82"/>
      <c r="G259" s="82"/>
      <c r="H259" s="82"/>
    </row>
    <row r="260" spans="1:8" ht="12" customHeight="1" thickBot="1">
      <c r="A260" s="19"/>
      <c r="B260" s="1" t="s">
        <v>230</v>
      </c>
      <c r="E260" s="83">
        <f>+E257+E258</f>
        <v>311187</v>
      </c>
      <c r="F260" s="83">
        <f>+F257+F258</f>
        <v>310625</v>
      </c>
      <c r="G260" s="83">
        <f>+G258+G257</f>
        <v>311763</v>
      </c>
      <c r="H260" s="83">
        <f>+H258+H257</f>
        <v>310755</v>
      </c>
    </row>
    <row r="261" spans="1:8" ht="12" customHeight="1" thickTop="1">
      <c r="A261" s="19"/>
      <c r="H261" s="3"/>
    </row>
    <row r="262" spans="1:8" ht="12" customHeight="1">
      <c r="A262" s="19"/>
      <c r="B262" s="114" t="s">
        <v>363</v>
      </c>
      <c r="E262" s="58">
        <v>6.16</v>
      </c>
      <c r="F262" s="58">
        <v>-0.47</v>
      </c>
      <c r="G262" s="58">
        <v>17.310000000000002</v>
      </c>
      <c r="H262" s="58">
        <v>4.6899999999999995</v>
      </c>
    </row>
    <row r="263" spans="1:8" ht="12" customHeight="1">
      <c r="A263" s="19"/>
      <c r="B263" s="114" t="s">
        <v>252</v>
      </c>
      <c r="E263" s="58">
        <v>-0.15</v>
      </c>
      <c r="F263" s="158">
        <v>-0.12</v>
      </c>
      <c r="G263" s="58">
        <v>-0.19</v>
      </c>
      <c r="H263" s="58">
        <v>-0.17</v>
      </c>
    </row>
    <row r="264" spans="1:8" ht="12" customHeight="1">
      <c r="A264" s="19"/>
      <c r="B264" s="1" t="s">
        <v>191</v>
      </c>
      <c r="E264" s="35">
        <v>6.01</v>
      </c>
      <c r="F264" s="35">
        <v>-0.59</v>
      </c>
      <c r="G264" s="35">
        <v>17.12</v>
      </c>
      <c r="H264" s="35">
        <v>4.52</v>
      </c>
    </row>
    <row r="265" spans="1:8" ht="12" customHeight="1">
      <c r="A265" s="19"/>
      <c r="E265" s="35"/>
      <c r="F265" s="78"/>
      <c r="G265" s="35"/>
      <c r="H265" s="78"/>
    </row>
    <row r="266" spans="1:8" ht="12" customHeight="1">
      <c r="A266" s="19"/>
      <c r="B266" s="114" t="s">
        <v>364</v>
      </c>
      <c r="E266" s="35">
        <v>6.15</v>
      </c>
      <c r="F266" s="35">
        <v>-0.47</v>
      </c>
      <c r="G266" s="35">
        <v>17.27</v>
      </c>
      <c r="H266" s="142">
        <v>4.6899999999999995</v>
      </c>
    </row>
    <row r="267" spans="1:8" ht="12" customHeight="1">
      <c r="A267" s="19"/>
      <c r="B267" s="114" t="s">
        <v>253</v>
      </c>
      <c r="E267" s="35">
        <v>-0.15</v>
      </c>
      <c r="F267" s="158">
        <v>-0.12</v>
      </c>
      <c r="G267" s="35">
        <v>-0.19</v>
      </c>
      <c r="H267" s="142">
        <v>-0.17</v>
      </c>
    </row>
    <row r="268" spans="1:8" ht="12" customHeight="1" thickBot="1">
      <c r="A268" s="19"/>
      <c r="B268" s="1" t="s">
        <v>192</v>
      </c>
      <c r="E268" s="50">
        <v>6</v>
      </c>
      <c r="F268" s="50">
        <v>-0.59</v>
      </c>
      <c r="G268" s="50">
        <v>17.08</v>
      </c>
      <c r="H268" s="50">
        <v>4.52</v>
      </c>
    </row>
    <row r="269" spans="1:9" ht="12" customHeight="1" thickTop="1">
      <c r="A269" s="19"/>
      <c r="E269" s="12"/>
      <c r="F269" s="12"/>
      <c r="G269" s="12"/>
      <c r="H269" s="12"/>
      <c r="I269" s="12"/>
    </row>
    <row r="270" spans="1:9" ht="12" customHeight="1">
      <c r="A270" s="19"/>
      <c r="E270" s="12"/>
      <c r="F270" s="12"/>
      <c r="G270" s="12"/>
      <c r="H270" s="12"/>
      <c r="I270" s="12"/>
    </row>
    <row r="271" ht="12" customHeight="1">
      <c r="A271" s="7" t="s">
        <v>9</v>
      </c>
    </row>
    <row r="272" ht="12" customHeight="1">
      <c r="A272" s="19"/>
    </row>
    <row r="273" ht="12" customHeight="1">
      <c r="A273" s="19"/>
    </row>
    <row r="274" ht="12" customHeight="1">
      <c r="A274" s="19"/>
    </row>
    <row r="275" ht="12" customHeight="1">
      <c r="A275" s="19" t="s">
        <v>13</v>
      </c>
    </row>
    <row r="276" ht="12" customHeight="1">
      <c r="A276" s="7" t="s">
        <v>14</v>
      </c>
    </row>
    <row r="277" ht="12" customHeight="1">
      <c r="A277" s="7" t="s">
        <v>15</v>
      </c>
    </row>
    <row r="278" ht="12" customHeight="1">
      <c r="A278" s="55" t="s">
        <v>333</v>
      </c>
    </row>
    <row r="279" ht="12" customHeight="1"/>
    <row r="280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549" ht="12" customHeight="1"/>
    <row r="551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</sheetData>
  <sheetProtection/>
  <mergeCells count="6">
    <mergeCell ref="E246:F246"/>
    <mergeCell ref="A1:I1"/>
    <mergeCell ref="A2:I2"/>
    <mergeCell ref="A3:I3"/>
    <mergeCell ref="C75:F75"/>
    <mergeCell ref="C98:F98"/>
  </mergeCells>
  <printOptions/>
  <pageMargins left="0.32" right="0.17" top="0.65" bottom="0.53" header="0.5" footer="0.5"/>
  <pageSetup horizontalDpi="300" verticalDpi="300" orientation="portrait" paperSize="9" scale="81" r:id="rId3"/>
  <rowBreaks count="4" manualBreakCount="4">
    <brk id="64" max="9" man="1"/>
    <brk id="125" max="9" man="1"/>
    <brk id="188" max="9" man="1"/>
    <brk id="24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tansp</cp:lastModifiedBy>
  <cp:lastPrinted>2010-08-12T02:50:35Z</cp:lastPrinted>
  <dcterms:created xsi:type="dcterms:W3CDTF">1999-09-14T02:56:27Z</dcterms:created>
  <dcterms:modified xsi:type="dcterms:W3CDTF">2010-08-12T03:11:31Z</dcterms:modified>
  <cp:category/>
  <cp:version/>
  <cp:contentType/>
  <cp:contentStatus/>
</cp:coreProperties>
</file>